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7824" tabRatio="819" firstSheet="1" activeTab="6"/>
  </bookViews>
  <sheets>
    <sheet name="INTRO" sheetId="15" r:id="rId1"/>
    <sheet name="CONTO ECONOMICO" sheetId="5" r:id="rId2"/>
    <sheet name="ENTRATE USCITE (BILANCIO)" sheetId="3" r:id="rId3"/>
    <sheet name="INCASSI IN PIATTAFORMA " sheetId="10" r:id="rId4"/>
    <sheet name="PAGAMENTI IN PIATTAFORMA " sheetId="9" r:id="rId5"/>
    <sheet name="STATO PATRIMONIALE" sheetId="4" r:id="rId6"/>
    <sheet name="RIMBORSI SPESE" sheetId="11" r:id="rId7"/>
    <sheet name="CONTRIBUTI PUBBLICI" sheetId="12" r:id="rId8"/>
    <sheet name="DONAZIONI E EROGAZIONI LIBERALI" sheetId="13" r:id="rId9"/>
  </sheets>
  <definedNames>
    <definedName name="_xlnm._FilterDatabase" localSheetId="1" hidden="1">'CONTO ECONOMICO'!$A$1:$D$89</definedName>
    <definedName name="_xlnm._FilterDatabase" localSheetId="2" hidden="1">'ENTRATE USCITE (BILANCIO)'!$A$2:$F$51</definedName>
    <definedName name="_xlnm._FilterDatabase" localSheetId="6" hidden="1">'RIMBORSI SPESE'!$A$3:$C$10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1" l="1"/>
  <c r="B15" i="13" l="1"/>
  <c r="B8" i="13"/>
  <c r="B20" i="13" s="1"/>
  <c r="C6" i="12"/>
  <c r="B12" i="10" l="1"/>
  <c r="B16" i="10" s="1"/>
  <c r="B21" i="9"/>
  <c r="B24" i="9" s="1"/>
  <c r="C19" i="3" l="1"/>
  <c r="F76" i="3"/>
  <c r="D95" i="5"/>
  <c r="D94" i="5"/>
  <c r="D96" i="5"/>
  <c r="D92" i="5"/>
</calcChain>
</file>

<file path=xl/sharedStrings.xml><?xml version="1.0" encoding="utf-8"?>
<sst xmlns="http://schemas.openxmlformats.org/spreadsheetml/2006/main" count="482" uniqueCount="213">
  <si>
    <t>Descrizione</t>
  </si>
  <si>
    <t>Uscite</t>
  </si>
  <si>
    <t>Entrate</t>
  </si>
  <si>
    <t>Saldo contabile iniziale</t>
  </si>
  <si>
    <t>Data</t>
  </si>
  <si>
    <t>Donazione da Albergo Miniere di Arsini Rodolfo per Traversella</t>
  </si>
  <si>
    <t>31.12.2018</t>
  </si>
  <si>
    <t>Milano Freud</t>
  </si>
  <si>
    <t xml:space="preserve">Totale entrate contabili </t>
  </si>
  <si>
    <t xml:space="preserve">Totale uscite contabili </t>
  </si>
  <si>
    <t>Disavanzo di esercizio contabile</t>
  </si>
  <si>
    <t>Saldo contabile finale (Posizione iniziale - disavanzo)</t>
  </si>
  <si>
    <t xml:space="preserve">Descrizione </t>
  </si>
  <si>
    <t>Importo</t>
  </si>
  <si>
    <t>ENTRATE</t>
  </si>
  <si>
    <t>USCITE</t>
  </si>
  <si>
    <t>Alimentari</t>
  </si>
  <si>
    <t>Trasporti</t>
  </si>
  <si>
    <t>Carburante</t>
  </si>
  <si>
    <t>Rimborsi spese</t>
  </si>
  <si>
    <t>Manutenzione mezzo</t>
  </si>
  <si>
    <t>Assicurazione mezzo</t>
  </si>
  <si>
    <t>Tipologia</t>
  </si>
  <si>
    <t>Oggetto patrimoniale</t>
  </si>
  <si>
    <t>Valore</t>
  </si>
  <si>
    <t>Dettagli</t>
  </si>
  <si>
    <t xml:space="preserve">Proprietà mobile </t>
  </si>
  <si>
    <t>FIAT DUCATO ES695GK</t>
  </si>
  <si>
    <t>Totale patrimonio</t>
  </si>
  <si>
    <t xml:space="preserve">Categoria Uscite </t>
  </si>
  <si>
    <t xml:space="preserve">Trasporti </t>
  </si>
  <si>
    <t>Attività Tipiche</t>
  </si>
  <si>
    <t>Altri Pagamenti da Attività Tipiche</t>
  </si>
  <si>
    <t>Acquisto di Servizi</t>
  </si>
  <si>
    <t>Acquisto Beni di Consumo</t>
  </si>
  <si>
    <t>Spesa LIDL</t>
  </si>
  <si>
    <t>31.12.2019</t>
  </si>
  <si>
    <t>Competenze di chiusura</t>
  </si>
  <si>
    <t>06.01.2018</t>
  </si>
  <si>
    <t>Hosting ARUBA.IT</t>
  </si>
  <si>
    <t>Biglietti Aleimar Foschi e Carimali</t>
  </si>
  <si>
    <t>02.02.2019</t>
  </si>
  <si>
    <t>Versamento per raccolta fondi a favore di Aleimar Onlus</t>
  </si>
  <si>
    <t>ATM Milano - Biglietti metro</t>
  </si>
  <si>
    <t>Rimborso spese per Traversella 2018 a favore di Juri Scevola</t>
  </si>
  <si>
    <t>31.03.2019</t>
  </si>
  <si>
    <t>Rimborso spese carburante a favore di Alessandro Pecoraro</t>
  </si>
  <si>
    <t>Rimborso spese carburante a favore di Alessio Cortiana</t>
  </si>
  <si>
    <t xml:space="preserve">Polizza RCA Ambulanza </t>
  </si>
  <si>
    <t>Quota Sociale - Ilaria Cattaneo</t>
  </si>
  <si>
    <t xml:space="preserve">Prelievo contanti </t>
  </si>
  <si>
    <t>Versamento per Iniziativa Festa dei Vicini 2018 Milano Benefica</t>
  </si>
  <si>
    <t>11.07.2019</t>
  </si>
  <si>
    <t>Donazione da Querio Marina per Traversella</t>
  </si>
  <si>
    <t>15.07.2019</t>
  </si>
  <si>
    <t>16.07.2019</t>
  </si>
  <si>
    <t>24.07.2019</t>
  </si>
  <si>
    <t>Contributo soccorso estivo da Società di Mutuo Soccorso per Traversella</t>
  </si>
  <si>
    <t>Costo Emissione Comunicazione di Legge</t>
  </si>
  <si>
    <t>Ricarica TIM</t>
  </si>
  <si>
    <t>Pedaggio Autostradale</t>
  </si>
  <si>
    <t>27.07.2019</t>
  </si>
  <si>
    <t>29.07.2019</t>
  </si>
  <si>
    <t xml:space="preserve">Donazione a favore di Novacell Biotech Company Srl </t>
  </si>
  <si>
    <t>5x1000 2017 e 2016</t>
  </si>
  <si>
    <t>06.08.2019</t>
  </si>
  <si>
    <t>Spese Farmacia Presbitero Braccoalice Superiore</t>
  </si>
  <si>
    <t>16.08.2019</t>
  </si>
  <si>
    <t>18.08.2019</t>
  </si>
  <si>
    <t xml:space="preserve">Prelievo Contanti </t>
  </si>
  <si>
    <t>22.08.2019</t>
  </si>
  <si>
    <t>Donazione Club Alpino Italiano sez. Ivrea per Traversella</t>
  </si>
  <si>
    <t>Spese alimentari Mariuccia Fiorialice Superiore</t>
  </si>
  <si>
    <t>TIM Passep. Plus Serv. Notorino</t>
  </si>
  <si>
    <t xml:space="preserve">Ricarica TIM </t>
  </si>
  <si>
    <t>29.08.2019</t>
  </si>
  <si>
    <t>27.08.2019</t>
  </si>
  <si>
    <t>20.08.2019</t>
  </si>
  <si>
    <t>23.08.2019</t>
  </si>
  <si>
    <t>03.09.2019</t>
  </si>
  <si>
    <t>12.09.2019</t>
  </si>
  <si>
    <t>11.09.2019</t>
  </si>
  <si>
    <t>13.09.2019</t>
  </si>
  <si>
    <t>06.09.2019</t>
  </si>
  <si>
    <t>21.09.2019</t>
  </si>
  <si>
    <t>18.09.2019</t>
  </si>
  <si>
    <t>27.09.2019</t>
  </si>
  <si>
    <t>30.09.2019</t>
  </si>
  <si>
    <t>24.09.2019</t>
  </si>
  <si>
    <t>03.10.2019</t>
  </si>
  <si>
    <t>26.09.2019</t>
  </si>
  <si>
    <t>01.10.2019</t>
  </si>
  <si>
    <t>Commissioni di prelievo</t>
  </si>
  <si>
    <t>Versoverde Via Alzaia NavMilano</t>
  </si>
  <si>
    <t>15.10.2019</t>
  </si>
  <si>
    <t>12.10.2019</t>
  </si>
  <si>
    <t>18.10.2019</t>
  </si>
  <si>
    <t>21.10.2019</t>
  </si>
  <si>
    <t>19.10.2019</t>
  </si>
  <si>
    <t>23.10.2019</t>
  </si>
  <si>
    <t>27.10.2019</t>
  </si>
  <si>
    <t>31.10.2019</t>
  </si>
  <si>
    <t>Spese carburante</t>
  </si>
  <si>
    <t>08.11.2019</t>
  </si>
  <si>
    <t>23.11.2019</t>
  </si>
  <si>
    <t>27.11.2019</t>
  </si>
  <si>
    <t>07.12.2019</t>
  </si>
  <si>
    <t>08.12.2019</t>
  </si>
  <si>
    <t>10.12.2019</t>
  </si>
  <si>
    <t>20.12.2019</t>
  </si>
  <si>
    <t>Versamento Contanti (Prelievo Erroneo)</t>
  </si>
  <si>
    <t xml:space="preserve">Versamento Contanti (restituzione anticipi Alessio Cortiana) </t>
  </si>
  <si>
    <t>Versamento Contanti - Milano E.Ponti</t>
  </si>
  <si>
    <t xml:space="preserve">Versamento Contanti - Milano E.Ponti </t>
  </si>
  <si>
    <t xml:space="preserve">Commissioni di prelievo </t>
  </si>
  <si>
    <t xml:space="preserve">Spese alimentari Esselunga </t>
  </si>
  <si>
    <t>Versamento Contanti - Milano E. Ponti</t>
  </si>
  <si>
    <t>23.05.2019</t>
  </si>
  <si>
    <t>Rimborso Spese a favore di Alessandro Pecoraro (Traversella + Certosa di Pavia)</t>
  </si>
  <si>
    <t xml:space="preserve">Rimborso Spese a favore di Fiorello Cortiana (Traversella) </t>
  </si>
  <si>
    <t>Commissioni Bancarie</t>
  </si>
  <si>
    <t>Donazioni a favore di altri</t>
  </si>
  <si>
    <t xml:space="preserve">Rimborsi spese </t>
  </si>
  <si>
    <t>Assicurazione</t>
  </si>
  <si>
    <t>Prelievo contanti</t>
  </si>
  <si>
    <t>Farmaceutica</t>
  </si>
  <si>
    <t xml:space="preserve">Raccolta fondi </t>
  </si>
  <si>
    <t>Quote sociali</t>
  </si>
  <si>
    <t>Erogazioni liberali</t>
  </si>
  <si>
    <t>Donazioni</t>
  </si>
  <si>
    <t>5x1000</t>
  </si>
  <si>
    <t>Accredito Farmacia Presbitero Braccoalice Superiore</t>
  </si>
  <si>
    <t>TOTALE</t>
  </si>
  <si>
    <t xml:space="preserve">Saldo contabile finale </t>
  </si>
  <si>
    <t xml:space="preserve"> Manutenzione e revisione estintori antincendioOrobica Safety SRL</t>
  </si>
  <si>
    <t>Gigatel Milano - acquisto device internet  e abbonamento pasmil</t>
  </si>
  <si>
    <t>Gigatel Milano Gigatel Milano - acquisto device internet  e abbonamento pasmil</t>
  </si>
  <si>
    <t>Internet e Telefono</t>
  </si>
  <si>
    <t>Ambulanza</t>
  </si>
  <si>
    <t>Revisione Ambulanza Pavese Parking Srl</t>
  </si>
  <si>
    <t>Revisione ambulanza Autor. Pavese Parking Srl</t>
  </si>
  <si>
    <t>Effeauto Service Milano - Ambulanza (sostituzione batteria guasta)</t>
  </si>
  <si>
    <t>Assegno circolare - E. Ponti - Rimborsi spese eff. Sostenute Cattaneo I.+Cortiana A.</t>
  </si>
  <si>
    <t>Assegno circolare - E. Ponti Assegno circolare - E. Ponti - Rimborsi spese eff. Sostenute Cattaneo I.+Cortiana A.</t>
  </si>
  <si>
    <t>Manutenzione attrezzature</t>
  </si>
  <si>
    <t>Polizza volontariato - RC + Infortuni Widegroup</t>
  </si>
  <si>
    <t>Assicurazione volontari</t>
  </si>
  <si>
    <t>Polizza RCA Ambulanza - Widegroup</t>
  </si>
  <si>
    <t>Assicurazione Ambulanza</t>
  </si>
  <si>
    <t>Commissioni bancarie</t>
  </si>
  <si>
    <t>PEC</t>
  </si>
  <si>
    <t xml:space="preserve">Donazioni per altri </t>
  </si>
  <si>
    <t>Rimborso spese</t>
  </si>
  <si>
    <t>Contributo Fondo Comune Traversella per Volontari del Soccorso</t>
  </si>
  <si>
    <t>Prelievo contante</t>
  </si>
  <si>
    <t xml:space="preserve">Internet e Telefono </t>
  </si>
  <si>
    <t>Versamento per spese effettivamente sostenute Iniziativa Festa dei Vicini 2018 Milano Benefica (municipio 6)</t>
  </si>
  <si>
    <t>Versamento Contanti - Milano E.Ponti spese varie Traversella 19/10 +26/10 (pedaggi, bar per rappresentanza/alimentare)</t>
  </si>
  <si>
    <t>Resto contante</t>
  </si>
  <si>
    <t>Versamento Contanti - Milano E.Ponti resto contante usato per spese gita sociale Certosa di Pavia e Pavia</t>
  </si>
  <si>
    <t>Prelievo erroneo</t>
  </si>
  <si>
    <t>Prelievo Erroneo</t>
  </si>
  <si>
    <t>Totale Uscite</t>
  </si>
  <si>
    <t>Totale Categorie Uscite</t>
  </si>
  <si>
    <t>Raccolta fondi</t>
  </si>
  <si>
    <t>Totale Categorie Entrate</t>
  </si>
  <si>
    <t>Totale Entrate</t>
  </si>
  <si>
    <t>Versamento Contanti (resto contante da Taxi areu + restituzione anticipi da versamento contante 18.08)</t>
  </si>
  <si>
    <t>CATEGORIE ENTRATE</t>
  </si>
  <si>
    <t>IMPORTO</t>
  </si>
  <si>
    <t>CATEGORIE USCITE</t>
  </si>
  <si>
    <t>Versamento Contanti - Milano E. Ponti resto contante da Traversella 18-08</t>
  </si>
  <si>
    <t>Prelievo Contante</t>
  </si>
  <si>
    <t>Raccolta Fondi</t>
  </si>
  <si>
    <t>Categoria Entrate</t>
  </si>
  <si>
    <t xml:space="preserve">Oggetto </t>
  </si>
  <si>
    <t>Municipio 6 Comune di Milano</t>
  </si>
  <si>
    <t>Soggetto</t>
  </si>
  <si>
    <t>Totale Donazioni</t>
  </si>
  <si>
    <t xml:space="preserve">Totale Erogazioni Liberali </t>
  </si>
  <si>
    <t>Albergo Miniere di Arsini Rodolfo per Traversella</t>
  </si>
  <si>
    <t xml:space="preserve">Querio Marina </t>
  </si>
  <si>
    <t xml:space="preserve">Novacell Biotech Company Srl </t>
  </si>
  <si>
    <t>Farmacia Presbitero Braccoalice Superiore</t>
  </si>
  <si>
    <t>Società di Mutuo Soccorso per Traversella</t>
  </si>
  <si>
    <t xml:space="preserve">Club Alpino Italiano sez. Ivrea </t>
  </si>
  <si>
    <t>CONTRIBUTI PUBBLICI</t>
  </si>
  <si>
    <t xml:space="preserve">Versamento per spese effettivamente sostenute Iniziativa Festa dei Vicini 2018 Milano Benefica </t>
  </si>
  <si>
    <t>TOTALE CONTRIBUTI PUBBLICI</t>
  </si>
  <si>
    <t>Classificazione Piattaforma</t>
  </si>
  <si>
    <t>Contributi Enti Pubblici</t>
  </si>
  <si>
    <t>5 per mille</t>
  </si>
  <si>
    <t>Donazioni e lasciti testamentali</t>
  </si>
  <si>
    <t>Contributi privati da Enti Erogatori</t>
  </si>
  <si>
    <t>Quote Associative</t>
  </si>
  <si>
    <t xml:space="preserve">Raccolta pubblica fondi </t>
  </si>
  <si>
    <t>Valore riconosciuto dall'assicurazione (2018)</t>
  </si>
  <si>
    <t>EROGAZIONI LIBERALI</t>
  </si>
  <si>
    <t>DONAZIONI</t>
  </si>
  <si>
    <t>TOTALE DONAZIONI E EROGAZIONI LIBERALI</t>
  </si>
  <si>
    <t xml:space="preserve">RIMBORSI SPESE (USCITE) </t>
  </si>
  <si>
    <t>Juri Scevola</t>
  </si>
  <si>
    <t>Traversella 2018</t>
  </si>
  <si>
    <t>Spese Carburante</t>
  </si>
  <si>
    <t>Alessandro Pecoraro</t>
  </si>
  <si>
    <t>Alessio Cortiana</t>
  </si>
  <si>
    <t>Ilaria Cattaneo</t>
  </si>
  <si>
    <t>Fiorello Cortiana</t>
  </si>
  <si>
    <t xml:space="preserve">Festa di Natale Pasmil </t>
  </si>
  <si>
    <t>Ambito di spesa</t>
  </si>
  <si>
    <t xml:space="preserve">Festa di Natale Pasmil + Varie </t>
  </si>
  <si>
    <t>Traversella 2019 + Certosa di Pavia</t>
  </si>
  <si>
    <t>Traversella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</si>
</sst>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dd\.mm\.yyyy"/>
    <numFmt numFmtId="165" formatCode="[$-F800]dddd\,\ mmmm\ dd\,\ yyyy"/>
    <numFmt numFmtId="166" formatCode="&quot;€&quot;\ #,##0.00"/>
    <numFmt numFmtId="167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24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252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5" borderId="2" applyNumberFormat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119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44" fontId="0" fillId="3" borderId="1" xfId="0" applyNumberFormat="1" applyFont="1" applyFill="1" applyBorder="1"/>
    <xf numFmtId="44" fontId="0" fillId="4" borderId="1" xfId="0" applyNumberFormat="1" applyFill="1" applyBorder="1"/>
    <xf numFmtId="44" fontId="0" fillId="4" borderId="1" xfId="0" applyNumberFormat="1" applyFill="1" applyBorder="1" applyProtection="1">
      <protection locked="0"/>
    </xf>
    <xf numFmtId="44" fontId="3" fillId="4" borderId="1" xfId="0" applyNumberFormat="1" applyFont="1" applyFill="1" applyBorder="1"/>
    <xf numFmtId="44" fontId="0" fillId="4" borderId="1" xfId="0" applyNumberFormat="1" applyFont="1" applyFill="1" applyBorder="1"/>
    <xf numFmtId="44" fontId="0" fillId="2" borderId="1" xfId="0" applyNumberFormat="1" applyFont="1" applyFill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166" fontId="1" fillId="3" borderId="1" xfId="0" applyNumberFormat="1" applyFont="1" applyFill="1" applyBorder="1" applyAlignment="1">
      <alignment horizontal="left"/>
    </xf>
    <xf numFmtId="0" fontId="1" fillId="5" borderId="1" xfId="3" applyFont="1" applyBorder="1"/>
    <xf numFmtId="166" fontId="1" fillId="5" borderId="1" xfId="3" applyNumberFormat="1" applyFont="1" applyBorder="1" applyAlignment="1">
      <alignment horizontal="left"/>
    </xf>
    <xf numFmtId="0" fontId="8" fillId="3" borderId="1" xfId="0" applyFont="1" applyFill="1" applyBorder="1"/>
    <xf numFmtId="0" fontId="9" fillId="3" borderId="1" xfId="0" applyFont="1" applyFill="1" applyBorder="1"/>
    <xf numFmtId="166" fontId="9" fillId="3" borderId="1" xfId="0" applyNumberFormat="1" applyFont="1" applyFill="1" applyBorder="1" applyAlignment="1">
      <alignment horizontal="left"/>
    </xf>
    <xf numFmtId="0" fontId="0" fillId="7" borderId="1" xfId="0" applyFill="1" applyBorder="1"/>
    <xf numFmtId="0" fontId="1" fillId="6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7" borderId="1" xfId="0" applyFont="1" applyFill="1" applyBorder="1"/>
    <xf numFmtId="0" fontId="0" fillId="0" borderId="0" xfId="0" applyFont="1"/>
    <xf numFmtId="166" fontId="0" fillId="0" borderId="0" xfId="0" applyNumberFormat="1"/>
    <xf numFmtId="0" fontId="0" fillId="11" borderId="1" xfId="0" applyNumberFormat="1" applyFont="1" applyFill="1" applyBorder="1" applyAlignment="1">
      <alignment vertical="top"/>
    </xf>
    <xf numFmtId="0" fontId="2" fillId="11" borderId="1" xfId="0" applyFont="1" applyFill="1" applyBorder="1" applyAlignment="1">
      <alignment vertical="top"/>
    </xf>
    <xf numFmtId="44" fontId="2" fillId="11" borderId="1" xfId="0" applyNumberFormat="1" applyFont="1" applyFill="1" applyBorder="1" applyAlignment="1">
      <alignment vertical="top"/>
    </xf>
    <xf numFmtId="44" fontId="4" fillId="4" borderId="1" xfId="0" applyNumberFormat="1" applyFont="1" applyFill="1" applyBorder="1"/>
    <xf numFmtId="166" fontId="1" fillId="3" borderId="1" xfId="0" applyNumberFormat="1" applyFont="1" applyFill="1" applyBorder="1"/>
    <xf numFmtId="166" fontId="4" fillId="4" borderId="1" xfId="0" applyNumberFormat="1" applyFont="1" applyFill="1" applyBorder="1"/>
    <xf numFmtId="0" fontId="1" fillId="10" borderId="1" xfId="0" applyFont="1" applyFill="1" applyBorder="1"/>
    <xf numFmtId="166" fontId="1" fillId="10" borderId="1" xfId="0" applyNumberFormat="1" applyFont="1" applyFill="1" applyBorder="1" applyAlignment="1">
      <alignment horizontal="right"/>
    </xf>
    <xf numFmtId="0" fontId="1" fillId="12" borderId="1" xfId="0" applyFont="1" applyFill="1" applyBorder="1"/>
    <xf numFmtId="166" fontId="1" fillId="12" borderId="1" xfId="0" applyNumberFormat="1" applyFont="1" applyFill="1" applyBorder="1"/>
    <xf numFmtId="4" fontId="1" fillId="7" borderId="1" xfId="0" applyNumberFormat="1" applyFont="1" applyFill="1" applyBorder="1"/>
    <xf numFmtId="0" fontId="0" fillId="13" borderId="1" xfId="0" applyFont="1" applyFill="1" applyBorder="1"/>
    <xf numFmtId="0" fontId="9" fillId="13" borderId="1" xfId="0" applyFont="1" applyFill="1" applyBorder="1"/>
    <xf numFmtId="0" fontId="10" fillId="5" borderId="1" xfId="3" applyFont="1" applyBorder="1"/>
    <xf numFmtId="0" fontId="12" fillId="3" borderId="1" xfId="0" applyFont="1" applyFill="1" applyBorder="1"/>
    <xf numFmtId="44" fontId="0" fillId="4" borderId="1" xfId="0" applyNumberFormat="1" applyFont="1" applyFill="1" applyBorder="1" applyProtection="1">
      <protection locked="0"/>
    </xf>
    <xf numFmtId="0" fontId="10" fillId="13" borderId="1" xfId="3" applyFont="1" applyFill="1" applyBorder="1"/>
    <xf numFmtId="0" fontId="0" fillId="0" borderId="1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6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66" fontId="0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2" fillId="3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/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166" fontId="0" fillId="0" borderId="0" xfId="0" applyNumberFormat="1" applyFill="1" applyBorder="1"/>
    <xf numFmtId="0" fontId="0" fillId="0" borderId="0" xfId="0" applyFill="1" applyBorder="1"/>
    <xf numFmtId="4" fontId="12" fillId="3" borderId="1" xfId="0" applyNumberFormat="1" applyFont="1" applyFill="1" applyBorder="1"/>
    <xf numFmtId="4" fontId="1" fillId="5" borderId="1" xfId="3" applyNumberFormat="1" applyFont="1" applyBorder="1"/>
    <xf numFmtId="0" fontId="0" fillId="0" borderId="1" xfId="0" applyFill="1" applyBorder="1"/>
    <xf numFmtId="0" fontId="3" fillId="0" borderId="1" xfId="0" applyFont="1" applyFill="1" applyBorder="1"/>
    <xf numFmtId="0" fontId="0" fillId="5" borderId="1" xfId="3" applyFont="1" applyBorder="1"/>
    <xf numFmtId="0" fontId="0" fillId="5" borderId="4" xfId="3" applyFont="1" applyBorder="1"/>
    <xf numFmtId="44" fontId="0" fillId="0" borderId="0" xfId="0" applyNumberFormat="1"/>
    <xf numFmtId="0" fontId="0" fillId="13" borderId="0" xfId="0" applyFill="1"/>
    <xf numFmtId="44" fontId="0" fillId="13" borderId="0" xfId="0" applyNumberFormat="1" applyFill="1"/>
    <xf numFmtId="44" fontId="1" fillId="0" borderId="0" xfId="0" applyNumberFormat="1" applyFont="1"/>
    <xf numFmtId="44" fontId="1" fillId="3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14" borderId="0" xfId="0" applyFont="1" applyFill="1"/>
    <xf numFmtId="44" fontId="1" fillId="14" borderId="0" xfId="0" applyNumberFormat="1" applyFont="1" applyFill="1"/>
    <xf numFmtId="44" fontId="1" fillId="4" borderId="0" xfId="0" applyNumberFormat="1" applyFont="1" applyFill="1" applyBorder="1"/>
    <xf numFmtId="0" fontId="1" fillId="0" borderId="0" xfId="0" applyFont="1" applyBorder="1"/>
    <xf numFmtId="44" fontId="0" fillId="0" borderId="0" xfId="0" applyNumberFormat="1" applyBorder="1"/>
    <xf numFmtId="0" fontId="1" fillId="0" borderId="1" xfId="3" applyFont="1" applyFill="1" applyBorder="1"/>
    <xf numFmtId="0" fontId="10" fillId="0" borderId="1" xfId="3" applyFont="1" applyFill="1" applyBorder="1"/>
    <xf numFmtId="0" fontId="13" fillId="0" borderId="0" xfId="3" applyFont="1" applyFill="1" applyBorder="1"/>
    <xf numFmtId="0" fontId="10" fillId="0" borderId="7" xfId="3" applyFont="1" applyFill="1" applyBorder="1"/>
    <xf numFmtId="0" fontId="10" fillId="0" borderId="8" xfId="3" applyFont="1" applyFill="1" applyBorder="1"/>
    <xf numFmtId="0" fontId="10" fillId="0" borderId="9" xfId="3" applyFont="1" applyFill="1" applyBorder="1"/>
    <xf numFmtId="0" fontId="10" fillId="0" borderId="4" xfId="3" applyFont="1" applyFill="1" applyBorder="1"/>
    <xf numFmtId="0" fontId="1" fillId="0" borderId="5" xfId="3" applyFont="1" applyFill="1" applyBorder="1"/>
    <xf numFmtId="0" fontId="1" fillId="0" borderId="10" xfId="3" applyFont="1" applyFill="1" applyBorder="1"/>
    <xf numFmtId="0" fontId="1" fillId="0" borderId="6" xfId="3" applyFont="1" applyFill="1" applyBorder="1"/>
    <xf numFmtId="0" fontId="10" fillId="0" borderId="10" xfId="3" applyFont="1" applyFill="1" applyBorder="1"/>
    <xf numFmtId="0" fontId="10" fillId="0" borderId="6" xfId="3" applyFont="1" applyFill="1" applyBorder="1"/>
    <xf numFmtId="0" fontId="0" fillId="0" borderId="1" xfId="3" applyFont="1" applyFill="1" applyBorder="1"/>
    <xf numFmtId="0" fontId="1" fillId="8" borderId="0" xfId="0" applyFont="1" applyFill="1" applyBorder="1"/>
    <xf numFmtId="0" fontId="0" fillId="0" borderId="0" xfId="0" applyFont="1" applyBorder="1"/>
    <xf numFmtId="44" fontId="0" fillId="0" borderId="0" xfId="0" applyNumberFormat="1" applyFont="1" applyBorder="1"/>
    <xf numFmtId="44" fontId="1" fillId="0" borderId="0" xfId="0" applyNumberFormat="1" applyFont="1" applyBorder="1"/>
    <xf numFmtId="0" fontId="0" fillId="0" borderId="0" xfId="0" applyBorder="1"/>
    <xf numFmtId="4" fontId="1" fillId="16" borderId="1" xfId="0" applyNumberFormat="1" applyFont="1" applyFill="1" applyBorder="1"/>
    <xf numFmtId="0" fontId="1" fillId="16" borderId="1" xfId="0" applyFont="1" applyFill="1" applyBorder="1"/>
    <xf numFmtId="0" fontId="14" fillId="0" borderId="0" xfId="0" applyFont="1" applyAlignment="1">
      <alignment horizontal="left" indent="2"/>
    </xf>
    <xf numFmtId="44" fontId="0" fillId="13" borderId="1" xfId="0" applyNumberFormat="1" applyFont="1" applyFill="1" applyBorder="1"/>
    <xf numFmtId="0" fontId="0" fillId="13" borderId="1" xfId="3" applyFont="1" applyFill="1" applyBorder="1"/>
    <xf numFmtId="44" fontId="3" fillId="13" borderId="1" xfId="0" applyNumberFormat="1" applyFont="1" applyFill="1" applyBorder="1"/>
    <xf numFmtId="0" fontId="1" fillId="2" borderId="1" xfId="3" applyFont="1" applyFill="1" applyBorder="1"/>
    <xf numFmtId="166" fontId="1" fillId="2" borderId="1" xfId="3" applyNumberFormat="1" applyFont="1" applyFill="1" applyBorder="1" applyAlignment="1">
      <alignment horizontal="left"/>
    </xf>
    <xf numFmtId="0" fontId="0" fillId="2" borderId="1" xfId="3" applyFont="1" applyFill="1" applyBorder="1"/>
    <xf numFmtId="0" fontId="10" fillId="2" borderId="1" xfId="3" applyFont="1" applyFill="1" applyBorder="1"/>
    <xf numFmtId="44" fontId="0" fillId="2" borderId="1" xfId="0" applyNumberFormat="1" applyFont="1" applyFill="1" applyBorder="1"/>
    <xf numFmtId="44" fontId="0" fillId="2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/>
    <xf numFmtId="44" fontId="4" fillId="2" borderId="1" xfId="0" applyNumberFormat="1" applyFont="1" applyFill="1" applyBorder="1"/>
    <xf numFmtId="0" fontId="0" fillId="0" borderId="1" xfId="0" applyBorder="1"/>
    <xf numFmtId="0" fontId="11" fillId="9" borderId="3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6">
    <cellStyle name="Input" xfId="3" builtinId="20"/>
    <cellStyle name="Normale" xfId="0" builtinId="0"/>
    <cellStyle name="Normale 2" xfId="1"/>
    <cellStyle name="Normale 3" xfId="2"/>
    <cellStyle name="Valuta 2" xfId="4"/>
    <cellStyle name="Valuta 3" xfId="5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Stile tabella 1" pivot="0" count="0"/>
    <tableStyle name="StileTabellaPersonalizzato" pivot="0" count="2">
      <tableStyleElement type="headerRow" dxfId="1"/>
      <tableStyleElement type="firstRowStripe" dxfId="0"/>
    </tableStyle>
  </tableStyles>
  <colors>
    <mruColors>
      <color rgb="FFDC1E1E"/>
      <color rgb="FFFF2525"/>
      <color rgb="FFCC3300"/>
      <color rgb="FFD22424"/>
      <color rgb="FFE25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432434</xdr:colOff>
      <xdr:row>1</xdr:row>
      <xdr:rowOff>131444</xdr:rowOff>
    </xdr:from>
    <xdr:to>
      <xdr:col>22</xdr:col>
      <xdr:colOff>137160</xdr:colOff>
      <xdr:row>24</xdr:row>
      <xdr:rowOff>179070</xdr:rowOff>
    </xdr:to>
    <xdr:sp macro="" textlink="">
      <xdr:nvSpPr>
        <xdr:cNvPr id="2" name="Rettangolo 1"/>
        <xdr:cNvSpPr/>
      </xdr:nvSpPr>
      <xdr:spPr>
        <a:xfrm>
          <a:off x="432434" y="360044"/>
          <a:ext cx="11271886" cy="53054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/>
        </a:p>
      </xdr:txBody>
    </xdr:sp>
    <xdr:clientData/>
  </xdr:twoCellAnchor>
  <xdr:twoCellAnchor>
    <xdr:from>
      <xdr:col>6</xdr:col>
      <xdr:colOff>433820</xdr:colOff>
      <xdr:row>13</xdr:row>
      <xdr:rowOff>215697</xdr:rowOff>
    </xdr:from>
    <xdr:to>
      <xdr:col>21</xdr:col>
      <xdr:colOff>373380</xdr:colOff>
      <xdr:row>18</xdr:row>
      <xdr:rowOff>158025</xdr:rowOff>
    </xdr:to>
    <xdr:sp macro="" textlink="">
      <xdr:nvSpPr>
        <xdr:cNvPr id="3" name="Messaggio di benvenuto"/>
        <xdr:cNvSpPr txBox="1"/>
      </xdr:nvSpPr>
      <xdr:spPr>
        <a:xfrm>
          <a:off x="3588500" y="3187497"/>
          <a:ext cx="7826260" cy="1085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auto" latinLnBrk="0" hangingPunct="1"/>
          <a:r>
            <a:rPr lang="it" sz="2400" b="0" i="0" baseline="0">
              <a:solidFill>
                <a:srgbClr val="DC1E1E"/>
              </a:solidFill>
              <a:effectLst/>
              <a:latin typeface="+mn-lt"/>
              <a:ea typeface="Segoe UI" pitchFamily="34" charset="0"/>
              <a:cs typeface="Segoe UI Light" panose="020B0502040204020203" pitchFamily="34" charset="0"/>
            </a:rPr>
            <a:t>approvato in assemblea il 24.10.2020</a:t>
          </a:r>
        </a:p>
        <a:p>
          <a:pPr rtl="0"/>
          <a:endParaRPr lang="en-US" sz="2400" b="0">
            <a:solidFill>
              <a:srgbClr val="FF0000"/>
            </a:solidFill>
            <a:latin typeface="Segoe UI Light" panose="020B05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6</xdr:col>
      <xdr:colOff>89016</xdr:colOff>
      <xdr:row>10</xdr:row>
      <xdr:rowOff>126714</xdr:rowOff>
    </xdr:from>
    <xdr:to>
      <xdr:col>16</xdr:col>
      <xdr:colOff>236219</xdr:colOff>
      <xdr:row>14</xdr:row>
      <xdr:rowOff>150405</xdr:rowOff>
    </xdr:to>
    <xdr:sp macro="" textlink="">
      <xdr:nvSpPr>
        <xdr:cNvPr id="4" name="Messaggio di benvenuto"/>
        <xdr:cNvSpPr txBox="1"/>
      </xdr:nvSpPr>
      <xdr:spPr>
        <a:xfrm>
          <a:off x="3243696" y="2412714"/>
          <a:ext cx="5405003" cy="938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 eaLnBrk="1" fontAlgn="auto" latinLnBrk="0" hangingPunct="1"/>
          <a:r>
            <a:rPr lang="it" sz="4800" b="0" i="0" baseline="0">
              <a:solidFill>
                <a:srgbClr val="DC1E1E"/>
              </a:solidFill>
              <a:effectLst/>
              <a:latin typeface="+mn-lt"/>
              <a:ea typeface="Segoe UI" pitchFamily="34" charset="0"/>
              <a:cs typeface="Segoe UI" pitchFamily="34" charset="0"/>
            </a:rPr>
            <a:t>Bilancio 2019</a:t>
          </a:r>
          <a:endParaRPr lang="en-US" sz="4800" b="0">
            <a:solidFill>
              <a:srgbClr val="DC1E1E"/>
            </a:solidFill>
            <a:latin typeface="+mn-lt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68581</xdr:rowOff>
    </xdr:from>
    <xdr:to>
      <xdr:col>4</xdr:col>
      <xdr:colOff>510540</xdr:colOff>
      <xdr:row>6</xdr:row>
      <xdr:rowOff>69153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1"/>
          <a:ext cx="2613660" cy="1372172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17</xdr:row>
      <xdr:rowOff>205740</xdr:rowOff>
    </xdr:from>
    <xdr:to>
      <xdr:col>9</xdr:col>
      <xdr:colOff>259080</xdr:colOff>
      <xdr:row>25</xdr:row>
      <xdr:rowOff>0</xdr:rowOff>
    </xdr:to>
    <xdr:sp macro="" textlink="">
      <xdr:nvSpPr>
        <xdr:cNvPr id="8" name="CasellaDiTesto 7"/>
        <xdr:cNvSpPr txBox="1"/>
      </xdr:nvSpPr>
      <xdr:spPr>
        <a:xfrm>
          <a:off x="1104900" y="4091940"/>
          <a:ext cx="3886200" cy="16230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DC1E1E"/>
              </a:solidFill>
            </a:rPr>
            <a:t>-</a:t>
          </a:r>
          <a:r>
            <a:rPr lang="en-GB" sz="1100" baseline="0">
              <a:solidFill>
                <a:srgbClr val="DC1E1E"/>
              </a:solidFill>
            </a:rPr>
            <a:t> Conto Economico</a:t>
          </a:r>
        </a:p>
        <a:p>
          <a:r>
            <a:rPr lang="en-GB" sz="1100" baseline="0">
              <a:solidFill>
                <a:srgbClr val="DC1E1E"/>
              </a:solidFill>
            </a:rPr>
            <a:t>- Bilancio Entrate e Uscite</a:t>
          </a:r>
        </a:p>
        <a:p>
          <a:r>
            <a:rPr lang="en-GB" sz="1100" baseline="0">
              <a:solidFill>
                <a:srgbClr val="DC1E1E"/>
              </a:solidFill>
            </a:rPr>
            <a:t>- Incassi in piattaforma </a:t>
          </a:r>
        </a:p>
        <a:p>
          <a:r>
            <a:rPr lang="en-GB" sz="1100" baseline="0">
              <a:solidFill>
                <a:srgbClr val="DC1E1E"/>
              </a:solidFill>
            </a:rPr>
            <a:t>- Pagamenti in piattaforma</a:t>
          </a:r>
        </a:p>
        <a:p>
          <a:r>
            <a:rPr lang="en-GB" sz="1100" baseline="0">
              <a:solidFill>
                <a:srgbClr val="DC1E1E"/>
              </a:solidFill>
            </a:rPr>
            <a:t>- Stato Patrimoniale</a:t>
          </a:r>
        </a:p>
        <a:p>
          <a:r>
            <a:rPr lang="en-GB" sz="1100" baseline="0">
              <a:solidFill>
                <a:srgbClr val="DC1E1E"/>
              </a:solidFill>
            </a:rPr>
            <a:t>- Rimborsi Spese</a:t>
          </a:r>
        </a:p>
        <a:p>
          <a:r>
            <a:rPr lang="en-GB" sz="1100" baseline="0">
              <a:solidFill>
                <a:srgbClr val="DC1E1E"/>
              </a:solidFill>
            </a:rPr>
            <a:t>- Contributi Pubblici</a:t>
          </a:r>
        </a:p>
        <a:p>
          <a:r>
            <a:rPr lang="en-GB" sz="1100" baseline="0">
              <a:solidFill>
                <a:srgbClr val="DC1E1E"/>
              </a:solidFill>
            </a:rPr>
            <a:t>- Donazioni e Erogazioni Liberali </a:t>
          </a:r>
        </a:p>
        <a:p>
          <a:r>
            <a:rPr lang="en-GB" sz="1100" baseline="0"/>
            <a:t>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8"/>
  <sheetViews>
    <sheetView showGridLines="0" topLeftCell="A22" zoomScaleNormal="100" workbookViewId="0">
      <selection activeCell="Z7" sqref="Z7"/>
    </sheetView>
  </sheetViews>
  <sheetFormatPr defaultColWidth="8.88671875" defaultRowHeight="14.4" x14ac:dyDescent="0.3"/>
  <cols>
    <col min="1" max="24" width="7.6640625" customWidth="1"/>
    <col min="25" max="25" width="9.6640625" customWidth="1"/>
  </cols>
  <sheetData>
    <row r="1" ht="18" customHeight="1" x14ac:dyDescent="0.3"/>
    <row r="2" ht="18" customHeight="1" x14ac:dyDescent="0.3"/>
    <row r="3" ht="18" customHeight="1" x14ac:dyDescent="0.3"/>
    <row r="4" ht="18" customHeight="1" x14ac:dyDescent="0.3"/>
    <row r="5" ht="18" customHeight="1" x14ac:dyDescent="0.3"/>
    <row r="6" ht="18" customHeight="1" x14ac:dyDescent="0.3"/>
    <row r="7" ht="18" customHeight="1" x14ac:dyDescent="0.3"/>
    <row r="8" ht="18" customHeight="1" x14ac:dyDescent="0.3"/>
    <row r="9" ht="18" customHeight="1" x14ac:dyDescent="0.3"/>
    <row r="10" ht="18" customHeight="1" x14ac:dyDescent="0.3"/>
    <row r="11" ht="18" customHeight="1" x14ac:dyDescent="0.3"/>
    <row r="12" ht="18" customHeight="1" x14ac:dyDescent="0.3"/>
    <row r="13" ht="18" customHeight="1" x14ac:dyDescent="0.3"/>
    <row r="14" ht="18" customHeight="1" x14ac:dyDescent="0.3"/>
    <row r="15" ht="18" customHeight="1" x14ac:dyDescent="0.3"/>
    <row r="16" ht="18" customHeight="1" x14ac:dyDescent="0.3"/>
    <row r="17" spans="3:3" ht="18" customHeight="1" x14ac:dyDescent="0.35">
      <c r="C17" s="101"/>
    </row>
    <row r="18" spans="3:3" ht="18" customHeight="1" x14ac:dyDescent="0.3"/>
    <row r="19" spans="3:3" ht="18" customHeight="1" x14ac:dyDescent="0.3"/>
    <row r="20" spans="3:3" ht="18" customHeight="1" x14ac:dyDescent="0.3"/>
    <row r="21" spans="3:3" ht="18" customHeight="1" x14ac:dyDescent="0.3"/>
    <row r="22" spans="3:3" ht="18" customHeight="1" x14ac:dyDescent="0.3"/>
    <row r="23" spans="3:3" ht="18" customHeight="1" x14ac:dyDescent="0.3"/>
    <row r="24" spans="3:3" ht="18" customHeight="1" x14ac:dyDescent="0.3"/>
    <row r="25" spans="3:3" ht="18" customHeight="1" x14ac:dyDescent="0.3"/>
    <row r="26" spans="3:3" ht="18" customHeight="1" x14ac:dyDescent="0.3"/>
    <row r="27" spans="3:3" ht="18" customHeight="1" x14ac:dyDescent="0.3"/>
    <row r="28" spans="3:3" ht="18" customHeight="1" x14ac:dyDescent="0.3"/>
  </sheetData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85" zoomScale="85" zoomScaleNormal="85" zoomScalePageLayoutView="85" workbookViewId="0">
      <selection activeCell="I109" sqref="I109"/>
    </sheetView>
  </sheetViews>
  <sheetFormatPr defaultColWidth="8.77734375" defaultRowHeight="14.4" x14ac:dyDescent="0.3"/>
  <cols>
    <col min="1" max="1" width="10.33203125" bestFit="1" customWidth="1"/>
    <col min="2" max="2" width="70.6640625" bestFit="1" customWidth="1"/>
    <col min="3" max="3" width="12.44140625" bestFit="1" customWidth="1"/>
    <col min="4" max="4" width="13.6640625" bestFit="1" customWidth="1"/>
  </cols>
  <sheetData>
    <row r="1" spans="1:10" ht="15.6" x14ac:dyDescent="0.3">
      <c r="A1" s="30" t="s">
        <v>4</v>
      </c>
      <c r="B1" s="31" t="s">
        <v>0</v>
      </c>
      <c r="C1" s="32" t="s">
        <v>1</v>
      </c>
      <c r="D1" s="32" t="s">
        <v>2</v>
      </c>
    </row>
    <row r="2" spans="1:10" x14ac:dyDescent="0.3">
      <c r="A2" s="23"/>
      <c r="B2" s="27" t="s">
        <v>3</v>
      </c>
      <c r="C2" s="23"/>
      <c r="D2" s="40">
        <v>3352.21</v>
      </c>
    </row>
    <row r="3" spans="1:10" x14ac:dyDescent="0.3">
      <c r="A3" s="10" t="s">
        <v>6</v>
      </c>
      <c r="B3" s="2" t="s">
        <v>35</v>
      </c>
      <c r="C3" s="7">
        <v>19.989999999999998</v>
      </c>
      <c r="D3" s="3"/>
    </row>
    <row r="4" spans="1:10" x14ac:dyDescent="0.3">
      <c r="A4" s="10" t="s">
        <v>6</v>
      </c>
      <c r="B4" s="2" t="s">
        <v>37</v>
      </c>
      <c r="C4" s="7">
        <v>3.73</v>
      </c>
      <c r="D4" s="3"/>
    </row>
    <row r="5" spans="1:10" x14ac:dyDescent="0.3">
      <c r="A5" s="11" t="s">
        <v>38</v>
      </c>
      <c r="B5" s="1" t="s">
        <v>39</v>
      </c>
      <c r="C5" s="4">
        <v>7.32</v>
      </c>
      <c r="D5" s="3"/>
      <c r="J5" s="25"/>
    </row>
    <row r="6" spans="1:10" x14ac:dyDescent="0.3">
      <c r="A6" s="11">
        <v>43494</v>
      </c>
      <c r="B6" s="1" t="s">
        <v>42</v>
      </c>
      <c r="C6" s="4">
        <v>95</v>
      </c>
      <c r="D6" s="3"/>
    </row>
    <row r="7" spans="1:10" x14ac:dyDescent="0.3">
      <c r="A7" s="11">
        <v>43497</v>
      </c>
      <c r="B7" s="1" t="s">
        <v>40</v>
      </c>
      <c r="C7" s="4"/>
      <c r="D7" s="3">
        <v>80</v>
      </c>
    </row>
    <row r="8" spans="1:10" x14ac:dyDescent="0.3">
      <c r="A8" s="11" t="s">
        <v>41</v>
      </c>
      <c r="B8" s="64" t="s">
        <v>7</v>
      </c>
      <c r="C8" s="4">
        <v>5.8</v>
      </c>
      <c r="D8" s="3"/>
    </row>
    <row r="9" spans="1:10" x14ac:dyDescent="0.3">
      <c r="A9" s="11">
        <v>43499</v>
      </c>
      <c r="B9" s="1" t="s">
        <v>43</v>
      </c>
      <c r="C9" s="4">
        <v>3</v>
      </c>
      <c r="D9" s="3"/>
    </row>
    <row r="10" spans="1:10" x14ac:dyDescent="0.3">
      <c r="A10" s="11">
        <v>43502</v>
      </c>
      <c r="B10" s="1" t="s">
        <v>43</v>
      </c>
      <c r="C10" s="4">
        <v>1.6</v>
      </c>
      <c r="D10" s="3"/>
    </row>
    <row r="11" spans="1:10" x14ac:dyDescent="0.3">
      <c r="A11" s="11">
        <v>43507</v>
      </c>
      <c r="B11" s="1" t="s">
        <v>44</v>
      </c>
      <c r="C11" s="4">
        <v>55.1</v>
      </c>
      <c r="D11" s="3"/>
    </row>
    <row r="12" spans="1:10" x14ac:dyDescent="0.3">
      <c r="A12" s="11" t="s">
        <v>45</v>
      </c>
      <c r="B12" s="64" t="s">
        <v>37</v>
      </c>
      <c r="C12" s="4">
        <v>3</v>
      </c>
      <c r="D12" s="3"/>
    </row>
    <row r="13" spans="1:10" x14ac:dyDescent="0.3">
      <c r="A13" s="11">
        <v>43560</v>
      </c>
      <c r="B13" s="64" t="s">
        <v>46</v>
      </c>
      <c r="C13" s="5">
        <v>159.88</v>
      </c>
      <c r="D13" s="3"/>
    </row>
    <row r="14" spans="1:10" x14ac:dyDescent="0.3">
      <c r="A14" s="11">
        <v>43565</v>
      </c>
      <c r="B14" s="64" t="s">
        <v>47</v>
      </c>
      <c r="C14" s="4">
        <v>6.2</v>
      </c>
      <c r="D14" s="3"/>
    </row>
    <row r="15" spans="1:10" x14ac:dyDescent="0.3">
      <c r="A15" s="11">
        <v>43578</v>
      </c>
      <c r="B15" s="64" t="s">
        <v>145</v>
      </c>
      <c r="C15" s="4">
        <v>500</v>
      </c>
      <c r="D15" s="3"/>
    </row>
    <row r="16" spans="1:10" x14ac:dyDescent="0.3">
      <c r="A16" s="11">
        <v>43579</v>
      </c>
      <c r="B16" s="64" t="s">
        <v>49</v>
      </c>
      <c r="C16" s="4"/>
      <c r="D16" s="3">
        <v>15</v>
      </c>
    </row>
    <row r="17" spans="1:4" x14ac:dyDescent="0.3">
      <c r="A17" s="11">
        <v>43603</v>
      </c>
      <c r="B17" s="64" t="s">
        <v>50</v>
      </c>
      <c r="C17" s="4">
        <v>50</v>
      </c>
      <c r="D17" s="3"/>
    </row>
    <row r="18" spans="1:4" x14ac:dyDescent="0.3">
      <c r="A18" s="11">
        <v>43608</v>
      </c>
      <c r="B18" s="64" t="s">
        <v>51</v>
      </c>
      <c r="C18" s="4"/>
      <c r="D18" s="3">
        <v>536.54</v>
      </c>
    </row>
    <row r="19" spans="1:4" x14ac:dyDescent="0.3">
      <c r="A19" s="11" t="s">
        <v>117</v>
      </c>
      <c r="B19" s="64" t="s">
        <v>50</v>
      </c>
      <c r="C19" s="4">
        <v>40</v>
      </c>
      <c r="D19" s="3"/>
    </row>
    <row r="20" spans="1:4" x14ac:dyDescent="0.3">
      <c r="A20" s="11">
        <v>43646</v>
      </c>
      <c r="B20" s="64" t="s">
        <v>37</v>
      </c>
      <c r="C20" s="4">
        <v>3</v>
      </c>
      <c r="D20" s="3"/>
    </row>
    <row r="21" spans="1:4" x14ac:dyDescent="0.3">
      <c r="A21" s="11" t="s">
        <v>52</v>
      </c>
      <c r="B21" s="64" t="s">
        <v>48</v>
      </c>
      <c r="C21" s="4">
        <v>500</v>
      </c>
      <c r="D21" s="3"/>
    </row>
    <row r="22" spans="1:4" x14ac:dyDescent="0.3">
      <c r="A22" s="11" t="s">
        <v>52</v>
      </c>
      <c r="B22" s="64" t="s">
        <v>134</v>
      </c>
      <c r="C22" s="4">
        <v>18.79</v>
      </c>
      <c r="D22" s="3"/>
    </row>
    <row r="23" spans="1:4" x14ac:dyDescent="0.3">
      <c r="A23" s="11" t="s">
        <v>54</v>
      </c>
      <c r="B23" s="64" t="s">
        <v>5</v>
      </c>
      <c r="C23" s="4"/>
      <c r="D23" s="3">
        <v>500</v>
      </c>
    </row>
    <row r="24" spans="1:4" x14ac:dyDescent="0.3">
      <c r="A24" s="11" t="s">
        <v>55</v>
      </c>
      <c r="B24" s="64" t="s">
        <v>53</v>
      </c>
      <c r="C24" s="4"/>
      <c r="D24" s="3">
        <v>50</v>
      </c>
    </row>
    <row r="25" spans="1:4" x14ac:dyDescent="0.3">
      <c r="A25" s="11" t="s">
        <v>56</v>
      </c>
      <c r="B25" s="64" t="s">
        <v>57</v>
      </c>
      <c r="C25" s="4"/>
      <c r="D25" s="3">
        <v>100</v>
      </c>
    </row>
    <row r="26" spans="1:4" x14ac:dyDescent="0.3">
      <c r="A26" s="11" t="s">
        <v>56</v>
      </c>
      <c r="B26" s="64" t="s">
        <v>58</v>
      </c>
      <c r="C26" s="4">
        <v>0.7</v>
      </c>
      <c r="D26" s="3"/>
    </row>
    <row r="27" spans="1:4" x14ac:dyDescent="0.3">
      <c r="A27" s="11" t="s">
        <v>61</v>
      </c>
      <c r="B27" s="64" t="s">
        <v>136</v>
      </c>
      <c r="C27" s="4">
        <v>72</v>
      </c>
      <c r="D27" s="3"/>
    </row>
    <row r="28" spans="1:4" x14ac:dyDescent="0.3">
      <c r="A28" s="11" t="s">
        <v>61</v>
      </c>
      <c r="B28" s="64" t="s">
        <v>59</v>
      </c>
      <c r="C28" s="4">
        <v>5</v>
      </c>
      <c r="D28" s="3"/>
    </row>
    <row r="29" spans="1:4" x14ac:dyDescent="0.3">
      <c r="A29" s="11" t="s">
        <v>62</v>
      </c>
      <c r="B29" s="64" t="s">
        <v>60</v>
      </c>
      <c r="C29" s="4">
        <v>18.100000000000001</v>
      </c>
      <c r="D29" s="3"/>
    </row>
    <row r="30" spans="1:4" x14ac:dyDescent="0.3">
      <c r="A30" s="11" t="s">
        <v>65</v>
      </c>
      <c r="B30" s="64" t="s">
        <v>63</v>
      </c>
      <c r="C30" s="4"/>
      <c r="D30" s="3">
        <v>1000</v>
      </c>
    </row>
    <row r="31" spans="1:4" x14ac:dyDescent="0.3">
      <c r="A31" s="11">
        <v>43684</v>
      </c>
      <c r="B31" s="64" t="s">
        <v>64</v>
      </c>
      <c r="C31" s="4"/>
      <c r="D31" s="3">
        <v>675.5</v>
      </c>
    </row>
    <row r="32" spans="1:4" x14ac:dyDescent="0.3">
      <c r="A32" s="11">
        <v>43682</v>
      </c>
      <c r="B32" s="64" t="s">
        <v>66</v>
      </c>
      <c r="C32" s="4">
        <v>13.8</v>
      </c>
      <c r="D32" s="3"/>
    </row>
    <row r="33" spans="1:4" x14ac:dyDescent="0.3">
      <c r="A33" s="11" t="s">
        <v>67</v>
      </c>
      <c r="B33" s="64" t="s">
        <v>131</v>
      </c>
      <c r="C33" s="4"/>
      <c r="D33" s="3">
        <v>50</v>
      </c>
    </row>
    <row r="34" spans="1:4" x14ac:dyDescent="0.3">
      <c r="A34" s="11" t="s">
        <v>68</v>
      </c>
      <c r="B34" s="64" t="s">
        <v>69</v>
      </c>
      <c r="C34" s="4">
        <v>50</v>
      </c>
      <c r="D34" s="3"/>
    </row>
    <row r="35" spans="1:4" x14ac:dyDescent="0.3">
      <c r="A35" s="11" t="s">
        <v>70</v>
      </c>
      <c r="B35" s="64" t="s">
        <v>71</v>
      </c>
      <c r="C35" s="4"/>
      <c r="D35" s="3">
        <v>100</v>
      </c>
    </row>
    <row r="36" spans="1:4" x14ac:dyDescent="0.3">
      <c r="A36" s="12" t="s">
        <v>77</v>
      </c>
      <c r="B36" s="65" t="s">
        <v>66</v>
      </c>
      <c r="C36" s="6">
        <v>10</v>
      </c>
      <c r="D36" s="3"/>
    </row>
    <row r="37" spans="1:4" x14ac:dyDescent="0.3">
      <c r="A37" s="13" t="s">
        <v>78</v>
      </c>
      <c r="B37" s="65" t="s">
        <v>72</v>
      </c>
      <c r="C37" s="6">
        <v>22</v>
      </c>
      <c r="D37" s="3"/>
    </row>
    <row r="38" spans="1:4" x14ac:dyDescent="0.3">
      <c r="A38" s="13" t="s">
        <v>77</v>
      </c>
      <c r="B38" s="65" t="s">
        <v>59</v>
      </c>
      <c r="C38" s="6">
        <v>5</v>
      </c>
      <c r="D38" s="3"/>
    </row>
    <row r="39" spans="1:4" x14ac:dyDescent="0.3">
      <c r="A39" s="13" t="s">
        <v>76</v>
      </c>
      <c r="B39" s="65" t="s">
        <v>73</v>
      </c>
      <c r="C39" s="6">
        <v>11.98</v>
      </c>
      <c r="D39" s="3"/>
    </row>
    <row r="40" spans="1:4" x14ac:dyDescent="0.3">
      <c r="A40" s="13" t="s">
        <v>76</v>
      </c>
      <c r="B40" s="65" t="s">
        <v>59</v>
      </c>
      <c r="C40" s="6">
        <v>5</v>
      </c>
      <c r="D40" s="3"/>
    </row>
    <row r="41" spans="1:4" x14ac:dyDescent="0.3">
      <c r="A41" s="13" t="s">
        <v>75</v>
      </c>
      <c r="B41" s="65" t="s">
        <v>74</v>
      </c>
      <c r="C41" s="6">
        <v>5</v>
      </c>
      <c r="D41" s="3"/>
    </row>
    <row r="42" spans="1:4" x14ac:dyDescent="0.3">
      <c r="A42" s="13" t="s">
        <v>79</v>
      </c>
      <c r="B42" s="65" t="s">
        <v>59</v>
      </c>
      <c r="C42" s="6">
        <v>5</v>
      </c>
      <c r="D42" s="3"/>
    </row>
    <row r="43" spans="1:4" x14ac:dyDescent="0.3">
      <c r="A43" s="13" t="s">
        <v>80</v>
      </c>
      <c r="B43" s="65" t="s">
        <v>153</v>
      </c>
      <c r="C43" s="6">
        <v>150</v>
      </c>
      <c r="D43" s="3"/>
    </row>
    <row r="44" spans="1:4" x14ac:dyDescent="0.3">
      <c r="A44" s="13" t="s">
        <v>81</v>
      </c>
      <c r="B44" s="65" t="s">
        <v>59</v>
      </c>
      <c r="C44" s="6">
        <v>5</v>
      </c>
      <c r="D44" s="3"/>
    </row>
    <row r="45" spans="1:4" x14ac:dyDescent="0.3">
      <c r="A45" s="13" t="s">
        <v>82</v>
      </c>
      <c r="B45" s="65" t="s">
        <v>59</v>
      </c>
      <c r="C45" s="6">
        <v>5</v>
      </c>
      <c r="D45" s="3"/>
    </row>
    <row r="46" spans="1:4" x14ac:dyDescent="0.3">
      <c r="A46" s="13" t="s">
        <v>83</v>
      </c>
      <c r="B46" s="65" t="s">
        <v>59</v>
      </c>
      <c r="C46" s="6">
        <v>5</v>
      </c>
      <c r="D46" s="3"/>
    </row>
    <row r="47" spans="1:4" x14ac:dyDescent="0.3">
      <c r="A47" s="13" t="s">
        <v>84</v>
      </c>
      <c r="B47" s="65" t="s">
        <v>59</v>
      </c>
      <c r="C47" s="6">
        <v>5</v>
      </c>
      <c r="D47" s="3"/>
    </row>
    <row r="48" spans="1:4" x14ac:dyDescent="0.3">
      <c r="A48" s="13" t="s">
        <v>85</v>
      </c>
      <c r="B48" s="65" t="s">
        <v>59</v>
      </c>
      <c r="C48" s="6">
        <v>5</v>
      </c>
      <c r="D48" s="3"/>
    </row>
    <row r="49" spans="1:4" x14ac:dyDescent="0.3">
      <c r="A49" s="13" t="s">
        <v>86</v>
      </c>
      <c r="B49" s="65" t="s">
        <v>73</v>
      </c>
      <c r="C49" s="6">
        <v>11.98</v>
      </c>
      <c r="D49" s="3"/>
    </row>
    <row r="50" spans="1:4" x14ac:dyDescent="0.3">
      <c r="A50" s="13" t="s">
        <v>87</v>
      </c>
      <c r="B50" s="65" t="s">
        <v>37</v>
      </c>
      <c r="C50" s="6">
        <v>3</v>
      </c>
      <c r="D50" s="3"/>
    </row>
    <row r="51" spans="1:4" x14ac:dyDescent="0.3">
      <c r="A51" s="13" t="s">
        <v>88</v>
      </c>
      <c r="B51" s="65" t="s">
        <v>59</v>
      </c>
      <c r="C51" s="6">
        <v>5</v>
      </c>
      <c r="D51" s="3"/>
    </row>
    <row r="52" spans="1:4" x14ac:dyDescent="0.3">
      <c r="A52" s="13" t="s">
        <v>89</v>
      </c>
      <c r="B52" s="65" t="s">
        <v>92</v>
      </c>
      <c r="C52" s="6">
        <v>2</v>
      </c>
      <c r="D52" s="3"/>
    </row>
    <row r="53" spans="1:4" x14ac:dyDescent="0.3">
      <c r="A53" s="13" t="s">
        <v>90</v>
      </c>
      <c r="B53" s="65" t="s">
        <v>59</v>
      </c>
      <c r="C53" s="6">
        <v>5</v>
      </c>
      <c r="D53" s="3"/>
    </row>
    <row r="54" spans="1:4" x14ac:dyDescent="0.3">
      <c r="A54" s="13" t="s">
        <v>86</v>
      </c>
      <c r="B54" s="65" t="s">
        <v>59</v>
      </c>
      <c r="C54" s="6">
        <v>5</v>
      </c>
      <c r="D54" s="3"/>
    </row>
    <row r="55" spans="1:4" x14ac:dyDescent="0.3">
      <c r="A55" s="12" t="s">
        <v>89</v>
      </c>
      <c r="B55" s="41" t="s">
        <v>50</v>
      </c>
      <c r="C55" s="6">
        <v>20</v>
      </c>
      <c r="D55" s="3"/>
    </row>
    <row r="56" spans="1:4" x14ac:dyDescent="0.3">
      <c r="A56" s="12" t="s">
        <v>91</v>
      </c>
      <c r="B56" s="65" t="s">
        <v>59</v>
      </c>
      <c r="C56" s="6">
        <v>5</v>
      </c>
      <c r="D56" s="3"/>
    </row>
    <row r="57" spans="1:4" x14ac:dyDescent="0.3">
      <c r="A57" s="13" t="s">
        <v>89</v>
      </c>
      <c r="B57" s="65" t="s">
        <v>59</v>
      </c>
      <c r="C57" s="6">
        <v>5</v>
      </c>
      <c r="D57" s="3"/>
    </row>
    <row r="58" spans="1:4" x14ac:dyDescent="0.3">
      <c r="A58" s="13" t="s">
        <v>94</v>
      </c>
      <c r="B58" s="65" t="s">
        <v>43</v>
      </c>
      <c r="C58" s="6">
        <v>2</v>
      </c>
      <c r="D58" s="3"/>
    </row>
    <row r="59" spans="1:4" x14ac:dyDescent="0.3">
      <c r="A59" s="13" t="s">
        <v>95</v>
      </c>
      <c r="B59" s="65" t="s">
        <v>93</v>
      </c>
      <c r="C59" s="6">
        <v>29.5</v>
      </c>
      <c r="D59" s="3"/>
    </row>
    <row r="60" spans="1:4" x14ac:dyDescent="0.3">
      <c r="A60" s="12" t="s">
        <v>96</v>
      </c>
      <c r="B60" s="64" t="s">
        <v>92</v>
      </c>
      <c r="C60" s="6">
        <v>2</v>
      </c>
      <c r="D60" s="3"/>
    </row>
    <row r="61" spans="1:4" x14ac:dyDescent="0.3">
      <c r="A61" s="12" t="s">
        <v>96</v>
      </c>
      <c r="B61" s="65" t="s">
        <v>60</v>
      </c>
      <c r="C61" s="6">
        <v>15.1</v>
      </c>
      <c r="D61" s="3"/>
    </row>
    <row r="62" spans="1:4" x14ac:dyDescent="0.3">
      <c r="A62" s="12" t="s">
        <v>96</v>
      </c>
      <c r="B62" s="65" t="s">
        <v>140</v>
      </c>
      <c r="C62" s="6">
        <v>67</v>
      </c>
      <c r="D62" s="3"/>
    </row>
    <row r="63" spans="1:4" x14ac:dyDescent="0.3">
      <c r="A63" s="12" t="s">
        <v>96</v>
      </c>
      <c r="B63" s="65" t="s">
        <v>102</v>
      </c>
      <c r="C63" s="6">
        <v>80</v>
      </c>
      <c r="D63" s="3"/>
    </row>
    <row r="64" spans="1:4" x14ac:dyDescent="0.3">
      <c r="A64" s="12" t="s">
        <v>96</v>
      </c>
      <c r="B64" s="65" t="s">
        <v>50</v>
      </c>
      <c r="C64" s="6">
        <v>100</v>
      </c>
      <c r="D64" s="3"/>
    </row>
    <row r="65" spans="1:4" x14ac:dyDescent="0.3">
      <c r="A65" s="12" t="s">
        <v>96</v>
      </c>
      <c r="B65" s="65" t="s">
        <v>43</v>
      </c>
      <c r="C65" s="6">
        <v>4</v>
      </c>
      <c r="D65" s="3"/>
    </row>
    <row r="66" spans="1:4" x14ac:dyDescent="0.3">
      <c r="A66" s="13" t="s">
        <v>97</v>
      </c>
      <c r="B66" s="65" t="s">
        <v>141</v>
      </c>
      <c r="C66" s="6">
        <v>200</v>
      </c>
      <c r="D66" s="3"/>
    </row>
    <row r="67" spans="1:4" x14ac:dyDescent="0.3">
      <c r="A67" s="13" t="s">
        <v>98</v>
      </c>
      <c r="B67" s="65" t="s">
        <v>60</v>
      </c>
      <c r="C67" s="6">
        <v>15.1</v>
      </c>
      <c r="D67" s="3"/>
    </row>
    <row r="68" spans="1:4" x14ac:dyDescent="0.3">
      <c r="A68" s="13" t="s">
        <v>99</v>
      </c>
      <c r="B68" s="65" t="s">
        <v>43</v>
      </c>
      <c r="C68" s="6">
        <v>2</v>
      </c>
      <c r="D68" s="3"/>
    </row>
    <row r="69" spans="1:4" x14ac:dyDescent="0.3">
      <c r="A69" s="13" t="s">
        <v>100</v>
      </c>
      <c r="B69" s="65" t="s">
        <v>73</v>
      </c>
      <c r="C69" s="6">
        <v>11.98</v>
      </c>
      <c r="D69" s="3"/>
    </row>
    <row r="70" spans="1:4" x14ac:dyDescent="0.3">
      <c r="A70" s="13" t="s">
        <v>101</v>
      </c>
      <c r="B70" s="65" t="s">
        <v>43</v>
      </c>
      <c r="C70" s="6">
        <v>4</v>
      </c>
      <c r="D70" s="3"/>
    </row>
    <row r="71" spans="1:4" x14ac:dyDescent="0.3">
      <c r="A71" s="15" t="s">
        <v>103</v>
      </c>
      <c r="B71" s="64" t="s">
        <v>48</v>
      </c>
      <c r="C71" s="4">
        <v>530</v>
      </c>
      <c r="D71" s="3"/>
    </row>
    <row r="72" spans="1:4" x14ac:dyDescent="0.3">
      <c r="A72" s="15" t="s">
        <v>104</v>
      </c>
      <c r="B72" s="64" t="s">
        <v>114</v>
      </c>
      <c r="C72" s="4">
        <v>2</v>
      </c>
      <c r="D72" s="3"/>
    </row>
    <row r="73" spans="1:4" x14ac:dyDescent="0.3">
      <c r="A73" s="15" t="s">
        <v>104</v>
      </c>
      <c r="B73" s="64" t="s">
        <v>50</v>
      </c>
      <c r="C73" s="4">
        <v>50</v>
      </c>
      <c r="D73" s="3"/>
    </row>
    <row r="74" spans="1:4" x14ac:dyDescent="0.3">
      <c r="A74" s="14" t="s">
        <v>104</v>
      </c>
      <c r="B74" s="64" t="s">
        <v>60</v>
      </c>
      <c r="C74" s="4">
        <v>2.7</v>
      </c>
      <c r="D74" s="3"/>
    </row>
    <row r="75" spans="1:4" x14ac:dyDescent="0.3">
      <c r="A75" s="14" t="s">
        <v>105</v>
      </c>
      <c r="B75" s="64" t="s">
        <v>73</v>
      </c>
      <c r="C75" s="4">
        <v>11.98</v>
      </c>
      <c r="D75" s="3"/>
    </row>
    <row r="76" spans="1:4" x14ac:dyDescent="0.3">
      <c r="A76" s="14" t="s">
        <v>106</v>
      </c>
      <c r="B76" s="1" t="s">
        <v>43</v>
      </c>
      <c r="C76" s="4">
        <v>2</v>
      </c>
      <c r="D76" s="3"/>
    </row>
    <row r="77" spans="1:4" x14ac:dyDescent="0.3">
      <c r="A77" s="14" t="s">
        <v>107</v>
      </c>
      <c r="B77" s="64" t="s">
        <v>43</v>
      </c>
      <c r="C77" s="4">
        <v>2</v>
      </c>
      <c r="D77" s="3"/>
    </row>
    <row r="78" spans="1:4" x14ac:dyDescent="0.3">
      <c r="A78" s="14" t="s">
        <v>106</v>
      </c>
      <c r="B78" s="64" t="s">
        <v>43</v>
      </c>
      <c r="C78" s="4">
        <v>4</v>
      </c>
      <c r="D78" s="3"/>
    </row>
    <row r="79" spans="1:4" x14ac:dyDescent="0.3">
      <c r="A79" s="14" t="s">
        <v>108</v>
      </c>
      <c r="B79" s="64" t="s">
        <v>43</v>
      </c>
      <c r="C79" s="4">
        <v>1.2</v>
      </c>
      <c r="D79" s="3"/>
    </row>
    <row r="80" spans="1:4" x14ac:dyDescent="0.3">
      <c r="A80" s="14" t="s">
        <v>109</v>
      </c>
      <c r="B80" s="64" t="s">
        <v>43</v>
      </c>
      <c r="C80" s="4">
        <v>4</v>
      </c>
      <c r="D80" s="3"/>
    </row>
    <row r="81" spans="1:7" x14ac:dyDescent="0.3">
      <c r="A81" s="15" t="s">
        <v>109</v>
      </c>
      <c r="B81" s="64" t="s">
        <v>115</v>
      </c>
      <c r="C81" s="4">
        <v>46.85</v>
      </c>
      <c r="D81" s="3"/>
    </row>
    <row r="82" spans="1:7" x14ac:dyDescent="0.3">
      <c r="A82" s="14" t="s">
        <v>36</v>
      </c>
      <c r="B82" s="64" t="s">
        <v>143</v>
      </c>
      <c r="C82" s="4">
        <v>103.4</v>
      </c>
      <c r="D82" s="3"/>
    </row>
    <row r="83" spans="1:7" x14ac:dyDescent="0.3">
      <c r="A83" s="14" t="s">
        <v>36</v>
      </c>
      <c r="B83" s="64" t="s">
        <v>116</v>
      </c>
      <c r="C83" s="4"/>
      <c r="D83" s="3">
        <v>25</v>
      </c>
    </row>
    <row r="84" spans="1:7" x14ac:dyDescent="0.3">
      <c r="A84" s="15" t="s">
        <v>36</v>
      </c>
      <c r="B84" s="47" t="s">
        <v>113</v>
      </c>
      <c r="C84" s="4"/>
      <c r="D84" s="3">
        <v>24</v>
      </c>
    </row>
    <row r="85" spans="1:7" x14ac:dyDescent="0.3">
      <c r="A85" s="15" t="s">
        <v>36</v>
      </c>
      <c r="B85" s="47" t="s">
        <v>112</v>
      </c>
      <c r="C85" s="4"/>
      <c r="D85" s="3">
        <v>42.5</v>
      </c>
    </row>
    <row r="86" spans="1:7" x14ac:dyDescent="0.3">
      <c r="A86" s="15" t="s">
        <v>36</v>
      </c>
      <c r="B86" s="64" t="s">
        <v>111</v>
      </c>
      <c r="C86" s="4"/>
      <c r="D86" s="3">
        <v>20</v>
      </c>
    </row>
    <row r="87" spans="1:7" x14ac:dyDescent="0.3">
      <c r="A87" s="15" t="s">
        <v>36</v>
      </c>
      <c r="B87" s="64" t="s">
        <v>110</v>
      </c>
      <c r="C87" s="4"/>
      <c r="D87" s="3">
        <v>20</v>
      </c>
    </row>
    <row r="88" spans="1:7" x14ac:dyDescent="0.3">
      <c r="A88" s="15" t="s">
        <v>36</v>
      </c>
      <c r="B88" s="64" t="s">
        <v>118</v>
      </c>
      <c r="C88" s="6">
        <v>108.08</v>
      </c>
      <c r="D88" s="3"/>
    </row>
    <row r="89" spans="1:7" x14ac:dyDescent="0.3">
      <c r="A89" s="15" t="s">
        <v>36</v>
      </c>
      <c r="B89" s="64" t="s">
        <v>119</v>
      </c>
      <c r="C89" s="6">
        <v>211.12</v>
      </c>
      <c r="D89" s="3"/>
    </row>
    <row r="90" spans="1:7" x14ac:dyDescent="0.3">
      <c r="A90" s="15"/>
      <c r="B90" s="1"/>
      <c r="C90" s="6"/>
      <c r="D90" s="3"/>
    </row>
    <row r="91" spans="1:7" x14ac:dyDescent="0.3">
      <c r="A91" s="15"/>
      <c r="B91" s="1"/>
      <c r="C91" s="6"/>
      <c r="D91" s="3"/>
    </row>
    <row r="92" spans="1:7" x14ac:dyDescent="0.3">
      <c r="A92" s="8"/>
      <c r="B92" s="38" t="s">
        <v>11</v>
      </c>
      <c r="C92" s="38"/>
      <c r="D92" s="39">
        <f>SUM(D2:D87) - SUM(C3:C89)</f>
        <v>3045.7700000000009</v>
      </c>
    </row>
    <row r="93" spans="1:7" x14ac:dyDescent="0.3">
      <c r="A93" s="9"/>
      <c r="B93" s="26"/>
      <c r="C93" s="33"/>
      <c r="D93" s="34"/>
      <c r="G93" s="29"/>
    </row>
    <row r="94" spans="1:7" x14ac:dyDescent="0.3">
      <c r="A94" s="8"/>
      <c r="B94" s="16" t="s">
        <v>8</v>
      </c>
      <c r="C94" s="16"/>
      <c r="D94" s="34">
        <f>SUM(D3:D87)</f>
        <v>3238.54</v>
      </c>
    </row>
    <row r="95" spans="1:7" x14ac:dyDescent="0.3">
      <c r="A95" s="8"/>
      <c r="B95" s="33" t="s">
        <v>9</v>
      </c>
      <c r="C95" s="33"/>
      <c r="D95" s="35">
        <f>SUM(C3:C89)</f>
        <v>3544.9799999999991</v>
      </c>
    </row>
    <row r="96" spans="1:7" x14ac:dyDescent="0.3">
      <c r="A96" s="9"/>
      <c r="B96" s="36" t="s">
        <v>10</v>
      </c>
      <c r="C96" s="36"/>
      <c r="D96" s="37">
        <f>SUM(D94-D95)</f>
        <v>-306.43999999999915</v>
      </c>
    </row>
    <row r="97" spans="4:4" x14ac:dyDescent="0.3">
      <c r="D97" s="29"/>
    </row>
  </sheetData>
  <autoFilter ref="A1:D89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77" zoomScaleNormal="77" zoomScalePageLayoutView="77" workbookViewId="0">
      <selection activeCell="B27" sqref="B27"/>
    </sheetView>
  </sheetViews>
  <sheetFormatPr defaultColWidth="8.77734375" defaultRowHeight="14.4" x14ac:dyDescent="0.3"/>
  <cols>
    <col min="1" max="1" width="85" customWidth="1"/>
    <col min="2" max="2" width="62" bestFit="1" customWidth="1"/>
    <col min="3" max="3" width="25.44140625" customWidth="1"/>
    <col min="4" max="4" width="50" customWidth="1"/>
    <col min="5" max="5" width="70.109375" bestFit="1" customWidth="1"/>
    <col min="6" max="6" width="10.77734375" bestFit="1" customWidth="1"/>
    <col min="8" max="9" width="9.6640625" bestFit="1" customWidth="1"/>
  </cols>
  <sheetData>
    <row r="1" spans="1:6" x14ac:dyDescent="0.3">
      <c r="A1" s="114" t="s">
        <v>14</v>
      </c>
      <c r="B1" s="114"/>
      <c r="C1" s="114"/>
      <c r="D1" s="24"/>
      <c r="E1" s="24" t="s">
        <v>15</v>
      </c>
      <c r="F1" s="24"/>
    </row>
    <row r="2" spans="1:6" x14ac:dyDescent="0.3">
      <c r="A2" s="16" t="s">
        <v>174</v>
      </c>
      <c r="B2" s="16" t="s">
        <v>12</v>
      </c>
      <c r="C2" s="17" t="s">
        <v>13</v>
      </c>
      <c r="D2" s="18" t="s">
        <v>29</v>
      </c>
      <c r="E2" s="18" t="s">
        <v>0</v>
      </c>
      <c r="F2" s="19" t="s">
        <v>13</v>
      </c>
    </row>
    <row r="3" spans="1:6" x14ac:dyDescent="0.3">
      <c r="A3" s="21" t="s">
        <v>126</v>
      </c>
      <c r="B3" s="21" t="s">
        <v>40</v>
      </c>
      <c r="C3" s="3">
        <v>80</v>
      </c>
      <c r="D3" s="43" t="s">
        <v>16</v>
      </c>
      <c r="E3" s="43" t="s">
        <v>35</v>
      </c>
      <c r="F3" s="7">
        <v>19.989999999999998</v>
      </c>
    </row>
    <row r="4" spans="1:6" x14ac:dyDescent="0.3">
      <c r="A4" s="21" t="s">
        <v>127</v>
      </c>
      <c r="B4" s="21" t="s">
        <v>49</v>
      </c>
      <c r="C4" s="3">
        <v>15</v>
      </c>
      <c r="D4" s="43" t="s">
        <v>120</v>
      </c>
      <c r="E4" s="43" t="s">
        <v>37</v>
      </c>
      <c r="F4" s="7">
        <v>3.73</v>
      </c>
    </row>
    <row r="5" spans="1:6" x14ac:dyDescent="0.3">
      <c r="A5" s="21" t="s">
        <v>152</v>
      </c>
      <c r="B5" s="21" t="s">
        <v>156</v>
      </c>
      <c r="C5" s="3">
        <v>536.54</v>
      </c>
      <c r="D5" s="66" t="s">
        <v>150</v>
      </c>
      <c r="E5" s="43" t="s">
        <v>39</v>
      </c>
      <c r="F5" s="7">
        <v>7.32</v>
      </c>
    </row>
    <row r="6" spans="1:6" x14ac:dyDescent="0.3">
      <c r="A6" s="21" t="s">
        <v>128</v>
      </c>
      <c r="B6" s="21" t="s">
        <v>5</v>
      </c>
      <c r="C6" s="3">
        <v>500</v>
      </c>
      <c r="D6" s="66" t="s">
        <v>164</v>
      </c>
      <c r="E6" s="43" t="s">
        <v>42</v>
      </c>
      <c r="F6" s="7">
        <v>95</v>
      </c>
    </row>
    <row r="7" spans="1:6" x14ac:dyDescent="0.3">
      <c r="A7" s="21" t="s">
        <v>128</v>
      </c>
      <c r="B7" s="21" t="s">
        <v>53</v>
      </c>
      <c r="C7" s="3">
        <v>50</v>
      </c>
      <c r="D7" s="43" t="s">
        <v>17</v>
      </c>
      <c r="E7" s="43" t="s">
        <v>7</v>
      </c>
      <c r="F7" s="7">
        <v>5.8</v>
      </c>
    </row>
    <row r="8" spans="1:6" x14ac:dyDescent="0.3">
      <c r="A8" s="21" t="s">
        <v>129</v>
      </c>
      <c r="B8" s="21" t="s">
        <v>57</v>
      </c>
      <c r="C8" s="3">
        <v>100</v>
      </c>
      <c r="D8" s="43" t="s">
        <v>17</v>
      </c>
      <c r="E8" s="43" t="s">
        <v>43</v>
      </c>
      <c r="F8" s="7">
        <v>3</v>
      </c>
    </row>
    <row r="9" spans="1:6" x14ac:dyDescent="0.3">
      <c r="A9" s="21" t="s">
        <v>128</v>
      </c>
      <c r="B9" s="21" t="s">
        <v>63</v>
      </c>
      <c r="C9" s="3">
        <v>1000</v>
      </c>
      <c r="D9" s="66" t="s">
        <v>17</v>
      </c>
      <c r="E9" s="43" t="s">
        <v>43</v>
      </c>
      <c r="F9" s="7">
        <v>1.6</v>
      </c>
    </row>
    <row r="10" spans="1:6" x14ac:dyDescent="0.3">
      <c r="A10" s="21" t="s">
        <v>130</v>
      </c>
      <c r="B10" s="21" t="s">
        <v>64</v>
      </c>
      <c r="C10" s="3">
        <v>675.5</v>
      </c>
      <c r="D10" s="66" t="s">
        <v>19</v>
      </c>
      <c r="E10" s="43" t="s">
        <v>44</v>
      </c>
      <c r="F10" s="7">
        <v>55.1</v>
      </c>
    </row>
    <row r="11" spans="1:6" x14ac:dyDescent="0.3">
      <c r="A11" s="21" t="s">
        <v>128</v>
      </c>
      <c r="B11" s="21" t="s">
        <v>131</v>
      </c>
      <c r="C11" s="3">
        <v>50</v>
      </c>
      <c r="D11" s="66" t="s">
        <v>120</v>
      </c>
      <c r="E11" s="43" t="s">
        <v>37</v>
      </c>
      <c r="F11" s="7">
        <v>3</v>
      </c>
    </row>
    <row r="12" spans="1:6" x14ac:dyDescent="0.3">
      <c r="A12" s="21" t="s">
        <v>129</v>
      </c>
      <c r="B12" s="21" t="s">
        <v>71</v>
      </c>
      <c r="C12" s="3">
        <v>100</v>
      </c>
      <c r="D12" s="43" t="s">
        <v>122</v>
      </c>
      <c r="E12" s="43" t="s">
        <v>46</v>
      </c>
      <c r="F12" s="45">
        <v>159.88</v>
      </c>
    </row>
    <row r="13" spans="1:6" x14ac:dyDescent="0.3">
      <c r="A13" s="21" t="s">
        <v>158</v>
      </c>
      <c r="B13" s="21" t="s">
        <v>171</v>
      </c>
      <c r="C13" s="3">
        <v>25</v>
      </c>
      <c r="D13" s="43" t="s">
        <v>19</v>
      </c>
      <c r="E13" s="43" t="s">
        <v>47</v>
      </c>
      <c r="F13" s="7">
        <v>6.2</v>
      </c>
    </row>
    <row r="14" spans="1:6" x14ac:dyDescent="0.3">
      <c r="A14" s="21" t="s">
        <v>158</v>
      </c>
      <c r="B14" s="21" t="s">
        <v>159</v>
      </c>
      <c r="C14" s="3">
        <v>24</v>
      </c>
      <c r="D14" s="66" t="s">
        <v>146</v>
      </c>
      <c r="E14" s="66" t="s">
        <v>145</v>
      </c>
      <c r="F14" s="7">
        <v>500</v>
      </c>
    </row>
    <row r="15" spans="1:6" x14ac:dyDescent="0.3">
      <c r="A15" s="21" t="s">
        <v>158</v>
      </c>
      <c r="B15" s="21" t="s">
        <v>157</v>
      </c>
      <c r="C15" s="3">
        <v>42.5</v>
      </c>
      <c r="D15" s="43" t="s">
        <v>124</v>
      </c>
      <c r="E15" s="43" t="s">
        <v>50</v>
      </c>
      <c r="F15" s="7">
        <v>50</v>
      </c>
    </row>
    <row r="16" spans="1:6" x14ac:dyDescent="0.3">
      <c r="A16" s="21" t="s">
        <v>158</v>
      </c>
      <c r="B16" s="21" t="s">
        <v>167</v>
      </c>
      <c r="C16" s="3">
        <v>20</v>
      </c>
      <c r="D16" s="43" t="s">
        <v>124</v>
      </c>
      <c r="E16" s="43" t="s">
        <v>50</v>
      </c>
      <c r="F16" s="7">
        <v>40</v>
      </c>
    </row>
    <row r="17" spans="1:6" x14ac:dyDescent="0.3">
      <c r="A17" s="42" t="s">
        <v>160</v>
      </c>
      <c r="B17" s="42" t="s">
        <v>110</v>
      </c>
      <c r="C17" s="102">
        <v>20</v>
      </c>
      <c r="D17" s="43" t="s">
        <v>120</v>
      </c>
      <c r="E17" s="43" t="s">
        <v>37</v>
      </c>
      <c r="F17" s="7">
        <v>3</v>
      </c>
    </row>
    <row r="18" spans="1:6" x14ac:dyDescent="0.3">
      <c r="A18" s="20"/>
      <c r="B18" s="21"/>
      <c r="C18" s="22"/>
      <c r="D18" s="66" t="s">
        <v>123</v>
      </c>
      <c r="E18" s="66" t="s">
        <v>147</v>
      </c>
      <c r="F18" s="7">
        <v>500</v>
      </c>
    </row>
    <row r="19" spans="1:6" x14ac:dyDescent="0.3">
      <c r="A19" s="20"/>
      <c r="B19" s="44" t="s">
        <v>132</v>
      </c>
      <c r="C19" s="54">
        <f>SUM(C3:C17)</f>
        <v>3238.54</v>
      </c>
      <c r="D19" s="67" t="s">
        <v>144</v>
      </c>
      <c r="E19" s="66" t="s">
        <v>134</v>
      </c>
      <c r="F19" s="7">
        <v>18.79</v>
      </c>
    </row>
    <row r="20" spans="1:6" x14ac:dyDescent="0.3">
      <c r="A20" s="48"/>
      <c r="B20" s="49"/>
      <c r="C20" s="50"/>
      <c r="D20" s="43" t="s">
        <v>120</v>
      </c>
      <c r="E20" s="43" t="s">
        <v>58</v>
      </c>
      <c r="F20" s="7">
        <v>0.7</v>
      </c>
    </row>
    <row r="21" spans="1:6" x14ac:dyDescent="0.3">
      <c r="A21" s="48"/>
      <c r="B21" s="49"/>
      <c r="C21" s="50"/>
      <c r="D21" s="66" t="s">
        <v>137</v>
      </c>
      <c r="E21" s="66" t="s">
        <v>135</v>
      </c>
      <c r="F21" s="7">
        <v>72</v>
      </c>
    </row>
    <row r="22" spans="1:6" x14ac:dyDescent="0.3">
      <c r="A22" s="48"/>
      <c r="B22" s="49"/>
      <c r="C22" s="50"/>
      <c r="D22" s="66" t="s">
        <v>155</v>
      </c>
      <c r="E22" s="43" t="s">
        <v>59</v>
      </c>
      <c r="F22" s="7">
        <v>5</v>
      </c>
    </row>
    <row r="23" spans="1:6" x14ac:dyDescent="0.3">
      <c r="D23" s="43" t="s">
        <v>17</v>
      </c>
      <c r="E23" s="43" t="s">
        <v>60</v>
      </c>
      <c r="F23" s="7">
        <v>18.100000000000001</v>
      </c>
    </row>
    <row r="24" spans="1:6" x14ac:dyDescent="0.3">
      <c r="A24" s="27" t="s">
        <v>3</v>
      </c>
      <c r="B24" s="40">
        <v>3352.21</v>
      </c>
      <c r="D24" s="43" t="s">
        <v>125</v>
      </c>
      <c r="E24" s="43" t="s">
        <v>66</v>
      </c>
      <c r="F24" s="7">
        <v>13.8</v>
      </c>
    </row>
    <row r="25" spans="1:6" x14ac:dyDescent="0.3">
      <c r="A25" s="100" t="s">
        <v>133</v>
      </c>
      <c r="B25" s="99">
        <v>3045.77</v>
      </c>
      <c r="D25" s="43" t="s">
        <v>124</v>
      </c>
      <c r="E25" s="43" t="s">
        <v>69</v>
      </c>
      <c r="F25" s="7">
        <v>50</v>
      </c>
    </row>
    <row r="26" spans="1:6" x14ac:dyDescent="0.3">
      <c r="A26" s="21" t="s">
        <v>8</v>
      </c>
      <c r="B26" s="62">
        <v>3238.54</v>
      </c>
      <c r="D26" s="43" t="s">
        <v>125</v>
      </c>
      <c r="E26" s="43" t="s">
        <v>66</v>
      </c>
      <c r="F26" s="6">
        <v>10</v>
      </c>
    </row>
    <row r="27" spans="1:6" x14ac:dyDescent="0.3">
      <c r="A27" s="43" t="s">
        <v>9</v>
      </c>
      <c r="B27" s="63">
        <v>3544.98</v>
      </c>
      <c r="D27" s="43" t="s">
        <v>16</v>
      </c>
      <c r="E27" s="43" t="s">
        <v>72</v>
      </c>
      <c r="F27" s="6">
        <v>22</v>
      </c>
    </row>
    <row r="28" spans="1:6" x14ac:dyDescent="0.3">
      <c r="A28" s="36" t="s">
        <v>10</v>
      </c>
      <c r="B28" s="36">
        <v>-306.43999999999915</v>
      </c>
      <c r="D28" s="66" t="s">
        <v>137</v>
      </c>
      <c r="E28" s="43" t="s">
        <v>59</v>
      </c>
      <c r="F28" s="6">
        <v>5</v>
      </c>
    </row>
    <row r="29" spans="1:6" x14ac:dyDescent="0.3">
      <c r="A29" s="51"/>
      <c r="B29" s="49"/>
      <c r="C29" s="50"/>
      <c r="D29" s="66" t="s">
        <v>137</v>
      </c>
      <c r="E29" s="43" t="s">
        <v>73</v>
      </c>
      <c r="F29" s="6">
        <v>11.98</v>
      </c>
    </row>
    <row r="30" spans="1:6" x14ac:dyDescent="0.3">
      <c r="A30" s="51"/>
      <c r="B30" s="51"/>
      <c r="C30" s="52"/>
      <c r="D30" s="66" t="s">
        <v>137</v>
      </c>
      <c r="E30" s="43" t="s">
        <v>59</v>
      </c>
      <c r="F30" s="6">
        <v>5</v>
      </c>
    </row>
    <row r="31" spans="1:6" x14ac:dyDescent="0.3">
      <c r="A31" s="51"/>
      <c r="B31" s="51"/>
      <c r="C31" s="53"/>
      <c r="D31" s="66" t="s">
        <v>137</v>
      </c>
      <c r="E31" s="43" t="s">
        <v>74</v>
      </c>
      <c r="F31" s="6">
        <v>5</v>
      </c>
    </row>
    <row r="32" spans="1:6" x14ac:dyDescent="0.3">
      <c r="D32" s="66" t="s">
        <v>137</v>
      </c>
      <c r="E32" s="43" t="s">
        <v>59</v>
      </c>
      <c r="F32" s="6">
        <v>5</v>
      </c>
    </row>
    <row r="33" spans="3:9" x14ac:dyDescent="0.3">
      <c r="D33" s="43" t="s">
        <v>121</v>
      </c>
      <c r="E33" s="66" t="s">
        <v>153</v>
      </c>
      <c r="F33" s="6">
        <v>150</v>
      </c>
    </row>
    <row r="34" spans="3:9" x14ac:dyDescent="0.3">
      <c r="D34" s="66" t="s">
        <v>137</v>
      </c>
      <c r="E34" s="43" t="s">
        <v>59</v>
      </c>
      <c r="F34" s="6">
        <v>5</v>
      </c>
    </row>
    <row r="35" spans="3:9" x14ac:dyDescent="0.3">
      <c r="C35" s="29"/>
      <c r="D35" s="66" t="s">
        <v>137</v>
      </c>
      <c r="E35" s="43" t="s">
        <v>59</v>
      </c>
      <c r="F35" s="6">
        <v>5</v>
      </c>
    </row>
    <row r="36" spans="3:9" x14ac:dyDescent="0.3">
      <c r="D36" s="66" t="s">
        <v>137</v>
      </c>
      <c r="E36" s="43" t="s">
        <v>59</v>
      </c>
      <c r="F36" s="6">
        <v>5</v>
      </c>
    </row>
    <row r="37" spans="3:9" x14ac:dyDescent="0.3">
      <c r="D37" s="66" t="s">
        <v>137</v>
      </c>
      <c r="E37" s="43" t="s">
        <v>59</v>
      </c>
      <c r="F37" s="6">
        <v>5</v>
      </c>
    </row>
    <row r="38" spans="3:9" x14ac:dyDescent="0.3">
      <c r="D38" s="66" t="s">
        <v>137</v>
      </c>
      <c r="E38" s="43" t="s">
        <v>59</v>
      </c>
      <c r="F38" s="6">
        <v>5</v>
      </c>
    </row>
    <row r="39" spans="3:9" x14ac:dyDescent="0.3">
      <c r="D39" s="66" t="s">
        <v>137</v>
      </c>
      <c r="E39" s="43" t="s">
        <v>73</v>
      </c>
      <c r="F39" s="6">
        <v>11.98</v>
      </c>
    </row>
    <row r="40" spans="3:9" x14ac:dyDescent="0.3">
      <c r="D40" s="43" t="s">
        <v>120</v>
      </c>
      <c r="E40" s="43" t="s">
        <v>37</v>
      </c>
      <c r="F40" s="6">
        <v>3</v>
      </c>
    </row>
    <row r="41" spans="3:9" x14ac:dyDescent="0.3">
      <c r="D41" s="66" t="s">
        <v>137</v>
      </c>
      <c r="E41" s="43" t="s">
        <v>59</v>
      </c>
      <c r="F41" s="6">
        <v>5</v>
      </c>
    </row>
    <row r="42" spans="3:9" x14ac:dyDescent="0.3">
      <c r="D42" s="43" t="s">
        <v>120</v>
      </c>
      <c r="E42" s="43" t="s">
        <v>92</v>
      </c>
      <c r="F42" s="6">
        <v>2</v>
      </c>
    </row>
    <row r="43" spans="3:9" x14ac:dyDescent="0.3">
      <c r="D43" s="66" t="s">
        <v>137</v>
      </c>
      <c r="E43" s="43" t="s">
        <v>59</v>
      </c>
      <c r="F43" s="6">
        <v>5</v>
      </c>
    </row>
    <row r="44" spans="3:9" x14ac:dyDescent="0.3">
      <c r="D44" s="66" t="s">
        <v>137</v>
      </c>
      <c r="E44" s="43" t="s">
        <v>59</v>
      </c>
      <c r="F44" s="6">
        <v>5</v>
      </c>
      <c r="I44" s="29"/>
    </row>
    <row r="45" spans="3:9" x14ac:dyDescent="0.3">
      <c r="D45" s="103" t="s">
        <v>160</v>
      </c>
      <c r="E45" s="46" t="s">
        <v>50</v>
      </c>
      <c r="F45" s="104">
        <v>20</v>
      </c>
    </row>
    <row r="46" spans="3:9" x14ac:dyDescent="0.3">
      <c r="D46" s="66" t="s">
        <v>137</v>
      </c>
      <c r="E46" s="43" t="s">
        <v>59</v>
      </c>
      <c r="F46" s="6">
        <v>5</v>
      </c>
    </row>
    <row r="47" spans="3:9" x14ac:dyDescent="0.3">
      <c r="D47" s="66" t="s">
        <v>137</v>
      </c>
      <c r="E47" s="43" t="s">
        <v>59</v>
      </c>
      <c r="F47" s="6">
        <v>5</v>
      </c>
    </row>
    <row r="48" spans="3:9" x14ac:dyDescent="0.3">
      <c r="D48" s="43" t="s">
        <v>17</v>
      </c>
      <c r="E48" s="43" t="s">
        <v>43</v>
      </c>
      <c r="F48" s="6">
        <v>2</v>
      </c>
    </row>
    <row r="49" spans="2:8" x14ac:dyDescent="0.3">
      <c r="D49" s="66" t="s">
        <v>16</v>
      </c>
      <c r="E49" s="43" t="s">
        <v>93</v>
      </c>
      <c r="F49" s="6">
        <v>29.5</v>
      </c>
    </row>
    <row r="50" spans="2:8" x14ac:dyDescent="0.3">
      <c r="D50" s="43" t="s">
        <v>120</v>
      </c>
      <c r="E50" s="43" t="s">
        <v>92</v>
      </c>
      <c r="F50" s="6">
        <v>2</v>
      </c>
    </row>
    <row r="51" spans="2:8" x14ac:dyDescent="0.3">
      <c r="D51" s="43" t="s">
        <v>17</v>
      </c>
      <c r="E51" s="43" t="s">
        <v>60</v>
      </c>
      <c r="F51" s="6">
        <v>15.1</v>
      </c>
    </row>
    <row r="52" spans="2:8" x14ac:dyDescent="0.3">
      <c r="B52" s="29"/>
      <c r="D52" s="43" t="s">
        <v>138</v>
      </c>
      <c r="E52" s="66" t="s">
        <v>139</v>
      </c>
      <c r="F52" s="6">
        <v>67</v>
      </c>
    </row>
    <row r="53" spans="2:8" x14ac:dyDescent="0.3">
      <c r="C53" s="29"/>
      <c r="D53" s="43" t="s">
        <v>18</v>
      </c>
      <c r="E53" s="43" t="s">
        <v>102</v>
      </c>
      <c r="F53" s="6">
        <v>80</v>
      </c>
      <c r="H53" s="29"/>
    </row>
    <row r="54" spans="2:8" x14ac:dyDescent="0.3">
      <c r="D54" s="43" t="s">
        <v>124</v>
      </c>
      <c r="E54" s="43" t="s">
        <v>50</v>
      </c>
      <c r="F54" s="6">
        <v>100</v>
      </c>
      <c r="H54" s="29"/>
    </row>
    <row r="55" spans="2:8" x14ac:dyDescent="0.3">
      <c r="B55" s="29"/>
      <c r="D55" s="43" t="s">
        <v>17</v>
      </c>
      <c r="E55" s="43" t="s">
        <v>43</v>
      </c>
      <c r="F55" s="6">
        <v>4</v>
      </c>
    </row>
    <row r="56" spans="2:8" x14ac:dyDescent="0.3">
      <c r="D56" s="66" t="s">
        <v>20</v>
      </c>
      <c r="E56" s="66" t="s">
        <v>141</v>
      </c>
      <c r="F56" s="6">
        <v>200</v>
      </c>
    </row>
    <row r="57" spans="2:8" x14ac:dyDescent="0.3">
      <c r="D57" s="43" t="s">
        <v>17</v>
      </c>
      <c r="E57" s="43" t="s">
        <v>60</v>
      </c>
      <c r="F57" s="6">
        <v>15.1</v>
      </c>
    </row>
    <row r="58" spans="2:8" x14ac:dyDescent="0.3">
      <c r="D58" s="43" t="s">
        <v>17</v>
      </c>
      <c r="E58" s="43" t="s">
        <v>43</v>
      </c>
      <c r="F58" s="6">
        <v>2</v>
      </c>
      <c r="H58" s="29"/>
    </row>
    <row r="59" spans="2:8" x14ac:dyDescent="0.3">
      <c r="B59" s="55"/>
      <c r="C59" s="56"/>
      <c r="D59" s="66" t="s">
        <v>137</v>
      </c>
      <c r="E59" s="43" t="s">
        <v>73</v>
      </c>
      <c r="F59" s="6">
        <v>11.98</v>
      </c>
    </row>
    <row r="60" spans="2:8" x14ac:dyDescent="0.3">
      <c r="B60" s="55"/>
      <c r="C60" s="57"/>
      <c r="D60" s="43" t="s">
        <v>17</v>
      </c>
      <c r="E60" s="43" t="s">
        <v>43</v>
      </c>
      <c r="F60" s="6">
        <v>4</v>
      </c>
    </row>
    <row r="61" spans="2:8" x14ac:dyDescent="0.3">
      <c r="B61" s="58"/>
      <c r="C61" s="59"/>
      <c r="D61" s="43" t="s">
        <v>123</v>
      </c>
      <c r="E61" s="43" t="s">
        <v>48</v>
      </c>
      <c r="F61" s="7">
        <v>530</v>
      </c>
    </row>
    <row r="62" spans="2:8" x14ac:dyDescent="0.3">
      <c r="B62" s="55"/>
      <c r="C62" s="57"/>
      <c r="D62" s="43" t="s">
        <v>120</v>
      </c>
      <c r="E62" s="43" t="s">
        <v>114</v>
      </c>
      <c r="F62" s="7">
        <v>2</v>
      </c>
    </row>
    <row r="63" spans="2:8" x14ac:dyDescent="0.3">
      <c r="B63" s="55"/>
      <c r="C63" s="60"/>
      <c r="D63" s="43" t="s">
        <v>124</v>
      </c>
      <c r="E63" s="43" t="s">
        <v>50</v>
      </c>
      <c r="F63" s="7">
        <v>50</v>
      </c>
    </row>
    <row r="64" spans="2:8" x14ac:dyDescent="0.3">
      <c r="B64" s="61"/>
      <c r="C64" s="61"/>
      <c r="D64" s="43" t="s">
        <v>17</v>
      </c>
      <c r="E64" s="43" t="s">
        <v>60</v>
      </c>
      <c r="F64" s="7">
        <v>2.7</v>
      </c>
    </row>
    <row r="65" spans="4:6" x14ac:dyDescent="0.3">
      <c r="D65" s="66" t="s">
        <v>137</v>
      </c>
      <c r="E65" s="43" t="s">
        <v>73</v>
      </c>
      <c r="F65" s="7">
        <v>11.98</v>
      </c>
    </row>
    <row r="66" spans="4:6" x14ac:dyDescent="0.3">
      <c r="D66" s="43" t="s">
        <v>17</v>
      </c>
      <c r="E66" s="43" t="s">
        <v>43</v>
      </c>
      <c r="F66" s="7">
        <v>2</v>
      </c>
    </row>
    <row r="67" spans="4:6" x14ac:dyDescent="0.3">
      <c r="D67" s="43" t="s">
        <v>17</v>
      </c>
      <c r="E67" s="43" t="s">
        <v>43</v>
      </c>
      <c r="F67" s="7">
        <v>2</v>
      </c>
    </row>
    <row r="68" spans="4:6" x14ac:dyDescent="0.3">
      <c r="D68" s="43" t="s">
        <v>17</v>
      </c>
      <c r="E68" s="43" t="s">
        <v>43</v>
      </c>
      <c r="F68" s="7">
        <v>4</v>
      </c>
    </row>
    <row r="69" spans="4:6" x14ac:dyDescent="0.3">
      <c r="D69" s="43" t="s">
        <v>17</v>
      </c>
      <c r="E69" s="43" t="s">
        <v>43</v>
      </c>
      <c r="F69" s="7">
        <v>1.2</v>
      </c>
    </row>
    <row r="70" spans="4:6" x14ac:dyDescent="0.3">
      <c r="D70" s="43" t="s">
        <v>17</v>
      </c>
      <c r="E70" s="43" t="s">
        <v>43</v>
      </c>
      <c r="F70" s="7">
        <v>4</v>
      </c>
    </row>
    <row r="71" spans="4:6" x14ac:dyDescent="0.3">
      <c r="D71" s="43" t="s">
        <v>16</v>
      </c>
      <c r="E71" s="43" t="s">
        <v>115</v>
      </c>
      <c r="F71" s="7">
        <v>46.85</v>
      </c>
    </row>
    <row r="72" spans="4:6" x14ac:dyDescent="0.3">
      <c r="D72" s="66" t="s">
        <v>19</v>
      </c>
      <c r="E72" s="66" t="s">
        <v>142</v>
      </c>
      <c r="F72" s="7">
        <v>103.4</v>
      </c>
    </row>
    <row r="73" spans="4:6" x14ac:dyDescent="0.3">
      <c r="D73" s="43" t="s">
        <v>19</v>
      </c>
      <c r="E73" s="43" t="s">
        <v>118</v>
      </c>
      <c r="F73" s="6">
        <v>108.08</v>
      </c>
    </row>
    <row r="74" spans="4:6" x14ac:dyDescent="0.3">
      <c r="D74" s="43" t="s">
        <v>122</v>
      </c>
      <c r="E74" s="43" t="s">
        <v>119</v>
      </c>
      <c r="F74" s="6">
        <v>211.12</v>
      </c>
    </row>
    <row r="75" spans="4:6" x14ac:dyDescent="0.3">
      <c r="D75" s="43"/>
      <c r="E75" s="18"/>
      <c r="F75" s="33"/>
    </row>
    <row r="76" spans="4:6" x14ac:dyDescent="0.3">
      <c r="D76" s="43"/>
      <c r="E76" s="18" t="s">
        <v>132</v>
      </c>
      <c r="F76" s="33">
        <f>SUM(F3:F74)</f>
        <v>3544.9799999999991</v>
      </c>
    </row>
  </sheetData>
  <autoFilter ref="A2:F51"/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15" sqref="E15"/>
    </sheetView>
  </sheetViews>
  <sheetFormatPr defaultRowHeight="14.4" x14ac:dyDescent="0.3"/>
  <cols>
    <col min="1" max="1" width="49.109375" customWidth="1"/>
    <col min="2" max="2" width="69.77734375" customWidth="1"/>
    <col min="3" max="3" width="10.77734375" bestFit="1" customWidth="1"/>
    <col min="6" max="6" width="18.21875" bestFit="1" customWidth="1"/>
    <col min="7" max="7" width="9.21875" style="68" bestFit="1" customWidth="1"/>
  </cols>
  <sheetData>
    <row r="2" spans="1:2" x14ac:dyDescent="0.3">
      <c r="A2" s="25" t="s">
        <v>168</v>
      </c>
      <c r="B2" s="25" t="s">
        <v>169</v>
      </c>
    </row>
    <row r="3" spans="1:2" x14ac:dyDescent="0.3">
      <c r="A3" t="s">
        <v>127</v>
      </c>
      <c r="B3" s="68">
        <v>15</v>
      </c>
    </row>
    <row r="4" spans="1:2" x14ac:dyDescent="0.3">
      <c r="A4" t="s">
        <v>152</v>
      </c>
      <c r="B4" s="68">
        <v>536.54</v>
      </c>
    </row>
    <row r="5" spans="1:2" x14ac:dyDescent="0.3">
      <c r="A5" t="s">
        <v>128</v>
      </c>
      <c r="B5" s="68">
        <v>1600</v>
      </c>
    </row>
    <row r="6" spans="1:2" x14ac:dyDescent="0.3">
      <c r="A6" t="s">
        <v>129</v>
      </c>
      <c r="B6" s="68">
        <v>200</v>
      </c>
    </row>
    <row r="7" spans="1:2" x14ac:dyDescent="0.3">
      <c r="A7" t="s">
        <v>130</v>
      </c>
      <c r="B7" s="68">
        <v>675.5</v>
      </c>
    </row>
    <row r="8" spans="1:2" x14ac:dyDescent="0.3">
      <c r="A8" t="s">
        <v>164</v>
      </c>
      <c r="B8" s="68">
        <v>80</v>
      </c>
    </row>
    <row r="9" spans="1:2" x14ac:dyDescent="0.3">
      <c r="A9" t="s">
        <v>158</v>
      </c>
      <c r="B9" s="68">
        <v>111.5</v>
      </c>
    </row>
    <row r="10" spans="1:2" x14ac:dyDescent="0.3">
      <c r="B10" s="68"/>
    </row>
    <row r="11" spans="1:2" x14ac:dyDescent="0.3">
      <c r="B11" s="68"/>
    </row>
    <row r="12" spans="1:2" x14ac:dyDescent="0.3">
      <c r="A12" s="76" t="s">
        <v>165</v>
      </c>
      <c r="B12" s="77">
        <f>SUM(B3:B10)</f>
        <v>3218.54</v>
      </c>
    </row>
    <row r="13" spans="1:2" x14ac:dyDescent="0.3">
      <c r="A13" s="69" t="s">
        <v>161</v>
      </c>
      <c r="B13" s="70">
        <v>20</v>
      </c>
    </row>
    <row r="16" spans="1:2" x14ac:dyDescent="0.3">
      <c r="A16" s="25" t="s">
        <v>166</v>
      </c>
      <c r="B16" s="71">
        <f>SUM(B12:B13)</f>
        <v>3238.54</v>
      </c>
    </row>
    <row r="19" spans="1:2" x14ac:dyDescent="0.3">
      <c r="A19" s="83" t="s">
        <v>189</v>
      </c>
      <c r="B19" s="83" t="s">
        <v>174</v>
      </c>
    </row>
    <row r="20" spans="1:2" x14ac:dyDescent="0.3">
      <c r="A20" s="81" t="s">
        <v>31</v>
      </c>
      <c r="B20" s="93" t="s">
        <v>158</v>
      </c>
    </row>
    <row r="21" spans="1:2" x14ac:dyDescent="0.3">
      <c r="A21" s="81" t="s">
        <v>190</v>
      </c>
      <c r="B21" s="93" t="s">
        <v>152</v>
      </c>
    </row>
    <row r="22" spans="1:2" x14ac:dyDescent="0.3">
      <c r="A22" s="81" t="s">
        <v>191</v>
      </c>
      <c r="B22" s="93" t="s">
        <v>130</v>
      </c>
    </row>
    <row r="23" spans="1:2" x14ac:dyDescent="0.3">
      <c r="A23" s="81" t="s">
        <v>192</v>
      </c>
      <c r="B23" s="82" t="s">
        <v>129</v>
      </c>
    </row>
    <row r="24" spans="1:2" x14ac:dyDescent="0.3">
      <c r="A24" s="81" t="s">
        <v>193</v>
      </c>
      <c r="B24" s="93" t="s">
        <v>128</v>
      </c>
    </row>
    <row r="25" spans="1:2" x14ac:dyDescent="0.3">
      <c r="A25" s="81" t="s">
        <v>194</v>
      </c>
      <c r="B25" s="93" t="s">
        <v>127</v>
      </c>
    </row>
    <row r="26" spans="1:2" x14ac:dyDescent="0.3">
      <c r="A26" s="81" t="s">
        <v>195</v>
      </c>
      <c r="B26" s="93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7" workbookViewId="0">
      <selection activeCell="C27" sqref="C27"/>
    </sheetView>
  </sheetViews>
  <sheetFormatPr defaultRowHeight="14.4" x14ac:dyDescent="0.3"/>
  <cols>
    <col min="1" max="1" width="41.6640625" customWidth="1"/>
    <col min="2" max="2" width="60.21875" customWidth="1"/>
    <col min="3" max="3" width="42" customWidth="1"/>
    <col min="8" max="8" width="19.44140625" bestFit="1" customWidth="1"/>
    <col min="9" max="9" width="10.77734375" style="68" bestFit="1" customWidth="1"/>
    <col min="10" max="10" width="21.6640625" bestFit="1" customWidth="1"/>
    <col min="11" max="11" width="10.77734375" style="68" bestFit="1" customWidth="1"/>
  </cols>
  <sheetData>
    <row r="2" spans="1:2" x14ac:dyDescent="0.3">
      <c r="A2" s="79" t="s">
        <v>170</v>
      </c>
      <c r="B2" s="79" t="s">
        <v>169</v>
      </c>
    </row>
    <row r="3" spans="1:2" x14ac:dyDescent="0.3">
      <c r="A3" s="80" t="s">
        <v>16</v>
      </c>
      <c r="B3" s="80">
        <v>118.34</v>
      </c>
    </row>
    <row r="4" spans="1:2" x14ac:dyDescent="0.3">
      <c r="A4" s="80" t="s">
        <v>138</v>
      </c>
      <c r="B4" s="80">
        <v>67</v>
      </c>
    </row>
    <row r="5" spans="1:2" x14ac:dyDescent="0.3">
      <c r="A5" s="80" t="s">
        <v>148</v>
      </c>
      <c r="B5" s="80">
        <v>1030</v>
      </c>
    </row>
    <row r="6" spans="1:2" x14ac:dyDescent="0.3">
      <c r="A6" s="80" t="s">
        <v>146</v>
      </c>
      <c r="B6" s="80">
        <v>500</v>
      </c>
    </row>
    <row r="7" spans="1:2" x14ac:dyDescent="0.3">
      <c r="A7" s="80" t="s">
        <v>18</v>
      </c>
      <c r="B7" s="80">
        <v>80</v>
      </c>
    </row>
    <row r="8" spans="1:2" x14ac:dyDescent="0.3">
      <c r="A8" s="80" t="s">
        <v>149</v>
      </c>
      <c r="B8" s="80">
        <v>19.43</v>
      </c>
    </row>
    <row r="9" spans="1:2" x14ac:dyDescent="0.3">
      <c r="A9" s="80" t="s">
        <v>150</v>
      </c>
      <c r="B9" s="80">
        <v>7.32</v>
      </c>
    </row>
    <row r="10" spans="1:2" x14ac:dyDescent="0.3">
      <c r="A10" s="80" t="s">
        <v>151</v>
      </c>
      <c r="B10" s="80">
        <v>150</v>
      </c>
    </row>
    <row r="11" spans="1:2" x14ac:dyDescent="0.3">
      <c r="A11" s="80" t="s">
        <v>125</v>
      </c>
      <c r="B11" s="80">
        <v>23.8</v>
      </c>
    </row>
    <row r="12" spans="1:2" x14ac:dyDescent="0.3">
      <c r="A12" s="80" t="s">
        <v>173</v>
      </c>
      <c r="B12" s="80">
        <v>95</v>
      </c>
    </row>
    <row r="13" spans="1:2" x14ac:dyDescent="0.3">
      <c r="A13" s="80" t="s">
        <v>137</v>
      </c>
      <c r="B13" s="80">
        <v>194.92</v>
      </c>
    </row>
    <row r="14" spans="1:2" x14ac:dyDescent="0.3">
      <c r="A14" s="80" t="s">
        <v>144</v>
      </c>
      <c r="B14" s="80">
        <v>18.79</v>
      </c>
    </row>
    <row r="15" spans="1:2" x14ac:dyDescent="0.3">
      <c r="A15" s="80" t="s">
        <v>20</v>
      </c>
      <c r="B15" s="80">
        <v>200</v>
      </c>
    </row>
    <row r="16" spans="1:2" x14ac:dyDescent="0.3">
      <c r="A16" s="80" t="s">
        <v>154</v>
      </c>
      <c r="B16" s="80">
        <v>290</v>
      </c>
    </row>
    <row r="17" spans="1:2" x14ac:dyDescent="0.3">
      <c r="A17" s="80" t="s">
        <v>152</v>
      </c>
      <c r="B17" s="80">
        <v>643.78</v>
      </c>
    </row>
    <row r="18" spans="1:2" x14ac:dyDescent="0.3">
      <c r="A18" s="80" t="s">
        <v>17</v>
      </c>
      <c r="B18" s="80">
        <v>86.6</v>
      </c>
    </row>
    <row r="19" spans="1:2" x14ac:dyDescent="0.3">
      <c r="B19" s="68"/>
    </row>
    <row r="20" spans="1:2" x14ac:dyDescent="0.3">
      <c r="B20" s="68"/>
    </row>
    <row r="21" spans="1:2" x14ac:dyDescent="0.3">
      <c r="A21" s="78" t="s">
        <v>163</v>
      </c>
      <c r="B21" s="78">
        <f>SUM(B3:B18)</f>
        <v>3524.98</v>
      </c>
    </row>
    <row r="22" spans="1:2" x14ac:dyDescent="0.3">
      <c r="A22" s="69" t="s">
        <v>161</v>
      </c>
      <c r="B22" s="70">
        <v>20</v>
      </c>
    </row>
    <row r="23" spans="1:2" x14ac:dyDescent="0.3">
      <c r="B23" s="68"/>
    </row>
    <row r="24" spans="1:2" x14ac:dyDescent="0.3">
      <c r="A24" s="25" t="s">
        <v>162</v>
      </c>
      <c r="B24" s="71">
        <f>SUM(B21:B22)</f>
        <v>3544.98</v>
      </c>
    </row>
    <row r="27" spans="1:2" x14ac:dyDescent="0.3">
      <c r="A27" s="83" t="s">
        <v>189</v>
      </c>
      <c r="B27" s="83" t="s">
        <v>29</v>
      </c>
    </row>
    <row r="28" spans="1:2" x14ac:dyDescent="0.3">
      <c r="A28" s="88" t="s">
        <v>31</v>
      </c>
      <c r="B28" s="84" t="s">
        <v>138</v>
      </c>
    </row>
    <row r="29" spans="1:2" x14ac:dyDescent="0.3">
      <c r="A29" s="89"/>
      <c r="B29" s="85" t="s">
        <v>21</v>
      </c>
    </row>
    <row r="30" spans="1:2" x14ac:dyDescent="0.3">
      <c r="A30" s="89"/>
      <c r="B30" s="85" t="s">
        <v>20</v>
      </c>
    </row>
    <row r="31" spans="1:2" x14ac:dyDescent="0.3">
      <c r="A31" s="89"/>
      <c r="B31" s="85" t="s">
        <v>144</v>
      </c>
    </row>
    <row r="32" spans="1:2" x14ac:dyDescent="0.3">
      <c r="A32" s="89"/>
      <c r="B32" s="85" t="s">
        <v>172</v>
      </c>
    </row>
    <row r="33" spans="1:2" x14ac:dyDescent="0.3">
      <c r="A33" s="90"/>
      <c r="B33" s="86" t="s">
        <v>19</v>
      </c>
    </row>
    <row r="34" spans="1:2" x14ac:dyDescent="0.3">
      <c r="A34" s="81" t="s">
        <v>146</v>
      </c>
      <c r="B34" s="87" t="s">
        <v>146</v>
      </c>
    </row>
    <row r="35" spans="1:2" x14ac:dyDescent="0.3">
      <c r="A35" s="81" t="s">
        <v>164</v>
      </c>
      <c r="B35" s="87" t="s">
        <v>164</v>
      </c>
    </row>
    <row r="36" spans="1:2" x14ac:dyDescent="0.3">
      <c r="A36" s="81" t="s">
        <v>32</v>
      </c>
      <c r="B36" s="87" t="s">
        <v>129</v>
      </c>
    </row>
    <row r="37" spans="1:2" x14ac:dyDescent="0.3">
      <c r="A37" s="88" t="s">
        <v>33</v>
      </c>
      <c r="B37" s="84" t="s">
        <v>137</v>
      </c>
    </row>
    <row r="38" spans="1:2" x14ac:dyDescent="0.3">
      <c r="A38" s="89"/>
      <c r="B38" s="85" t="s">
        <v>150</v>
      </c>
    </row>
    <row r="39" spans="1:2" x14ac:dyDescent="0.3">
      <c r="A39" s="91"/>
      <c r="B39" s="85" t="s">
        <v>30</v>
      </c>
    </row>
    <row r="40" spans="1:2" x14ac:dyDescent="0.3">
      <c r="A40" s="92"/>
      <c r="B40" s="86" t="s">
        <v>149</v>
      </c>
    </row>
    <row r="41" spans="1:2" x14ac:dyDescent="0.3">
      <c r="A41" s="88" t="s">
        <v>34</v>
      </c>
      <c r="B41" s="84" t="s">
        <v>16</v>
      </c>
    </row>
    <row r="42" spans="1:2" x14ac:dyDescent="0.3">
      <c r="A42" s="89"/>
      <c r="B42" s="85" t="s">
        <v>18</v>
      </c>
    </row>
    <row r="43" spans="1:2" x14ac:dyDescent="0.3">
      <c r="A43" s="90"/>
      <c r="B43" s="86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zoomScaleNormal="100" zoomScalePageLayoutView="130" workbookViewId="0">
      <selection activeCell="I25" sqref="I25"/>
    </sheetView>
  </sheetViews>
  <sheetFormatPr defaultColWidth="8.77734375" defaultRowHeight="14.4" x14ac:dyDescent="0.3"/>
  <cols>
    <col min="1" max="1" width="16.109375" bestFit="1" customWidth="1"/>
    <col min="2" max="2" width="19.88671875" bestFit="1" customWidth="1"/>
    <col min="3" max="3" width="11.77734375" bestFit="1" customWidth="1"/>
    <col min="4" max="4" width="37.88671875" bestFit="1" customWidth="1"/>
  </cols>
  <sheetData>
    <row r="3" spans="1:4" x14ac:dyDescent="0.3">
      <c r="A3" s="94" t="s">
        <v>22</v>
      </c>
      <c r="B3" s="94" t="s">
        <v>23</v>
      </c>
      <c r="C3" s="94" t="s">
        <v>24</v>
      </c>
      <c r="D3" s="94" t="s">
        <v>25</v>
      </c>
    </row>
    <row r="4" spans="1:4" x14ac:dyDescent="0.3">
      <c r="A4" s="95" t="s">
        <v>26</v>
      </c>
      <c r="B4" s="95" t="s">
        <v>27</v>
      </c>
      <c r="C4" s="96">
        <v>22500</v>
      </c>
      <c r="D4" s="95" t="s">
        <v>196</v>
      </c>
    </row>
    <row r="5" spans="1:4" x14ac:dyDescent="0.3">
      <c r="A5" s="95"/>
      <c r="B5" s="95"/>
      <c r="C5" s="95"/>
      <c r="D5" s="95"/>
    </row>
    <row r="6" spans="1:4" x14ac:dyDescent="0.3">
      <c r="A6" s="95"/>
      <c r="B6" s="95"/>
      <c r="C6" s="95"/>
      <c r="D6" s="95"/>
    </row>
    <row r="7" spans="1:4" x14ac:dyDescent="0.3">
      <c r="A7" s="79" t="s">
        <v>28</v>
      </c>
      <c r="B7" s="95"/>
      <c r="C7" s="97">
        <v>22500</v>
      </c>
      <c r="D7" s="95"/>
    </row>
    <row r="8" spans="1:4" x14ac:dyDescent="0.3">
      <c r="A8" s="28"/>
      <c r="B8" s="28"/>
      <c r="C8" s="28"/>
      <c r="D8" s="28"/>
    </row>
    <row r="18" spans="4:4" x14ac:dyDescent="0.3">
      <c r="D18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E20" sqref="E20"/>
    </sheetView>
  </sheetViews>
  <sheetFormatPr defaultRowHeight="14.4" x14ac:dyDescent="0.3"/>
  <cols>
    <col min="1" max="1" width="18" bestFit="1" customWidth="1"/>
    <col min="2" max="2" width="25.109375" style="68" bestFit="1" customWidth="1"/>
    <col min="3" max="3" width="9.33203125" bestFit="1" customWidth="1"/>
  </cols>
  <sheetData>
    <row r="2" spans="1:3" x14ac:dyDescent="0.3">
      <c r="A2" s="115" t="s">
        <v>200</v>
      </c>
      <c r="B2" s="116"/>
      <c r="C2" s="117"/>
    </row>
    <row r="3" spans="1:3" x14ac:dyDescent="0.3">
      <c r="A3" s="105" t="s">
        <v>177</v>
      </c>
      <c r="B3" s="105" t="s">
        <v>209</v>
      </c>
      <c r="C3" s="106" t="s">
        <v>13</v>
      </c>
    </row>
    <row r="4" spans="1:3" x14ac:dyDescent="0.3">
      <c r="A4" s="107" t="s">
        <v>201</v>
      </c>
      <c r="B4" s="107" t="s">
        <v>202</v>
      </c>
      <c r="C4" s="109">
        <v>55.1</v>
      </c>
    </row>
    <row r="5" spans="1:3" x14ac:dyDescent="0.3">
      <c r="A5" s="107" t="s">
        <v>204</v>
      </c>
      <c r="B5" s="107" t="s">
        <v>203</v>
      </c>
      <c r="C5" s="110">
        <v>159.88</v>
      </c>
    </row>
    <row r="6" spans="1:3" x14ac:dyDescent="0.3">
      <c r="A6" s="107" t="s">
        <v>205</v>
      </c>
      <c r="B6" s="107" t="s">
        <v>203</v>
      </c>
      <c r="C6" s="109">
        <v>6.2</v>
      </c>
    </row>
    <row r="7" spans="1:3" x14ac:dyDescent="0.3">
      <c r="A7" s="107" t="s">
        <v>205</v>
      </c>
      <c r="B7" s="107" t="s">
        <v>210</v>
      </c>
      <c r="C7" s="109">
        <v>74.459999999999994</v>
      </c>
    </row>
    <row r="8" spans="1:3" x14ac:dyDescent="0.3">
      <c r="A8" s="107" t="s">
        <v>206</v>
      </c>
      <c r="B8" s="107" t="s">
        <v>208</v>
      </c>
      <c r="C8" s="109">
        <v>28.94</v>
      </c>
    </row>
    <row r="9" spans="1:3" x14ac:dyDescent="0.3">
      <c r="A9" s="107" t="s">
        <v>204</v>
      </c>
      <c r="B9" s="107" t="s">
        <v>211</v>
      </c>
      <c r="C9" s="111">
        <v>108.08</v>
      </c>
    </row>
    <row r="10" spans="1:3" x14ac:dyDescent="0.3">
      <c r="A10" s="107" t="s">
        <v>207</v>
      </c>
      <c r="B10" s="107" t="s">
        <v>212</v>
      </c>
      <c r="C10" s="111">
        <v>211.12</v>
      </c>
    </row>
    <row r="11" spans="1:3" x14ac:dyDescent="0.3">
      <c r="A11" s="108"/>
      <c r="B11" s="105"/>
      <c r="C11" s="112"/>
    </row>
    <row r="12" spans="1:3" x14ac:dyDescent="0.3">
      <c r="A12" s="108"/>
      <c r="B12" s="105" t="s">
        <v>132</v>
      </c>
      <c r="C12" s="112">
        <f>SUM(C4+C5+C6+C7+C8+C9+C10)</f>
        <v>643.78</v>
      </c>
    </row>
    <row r="13" spans="1:3" x14ac:dyDescent="0.3">
      <c r="A13" s="113"/>
      <c r="B13" s="113"/>
      <c r="C13" s="113"/>
    </row>
    <row r="14" spans="1:3" x14ac:dyDescent="0.3">
      <c r="A14" s="98"/>
      <c r="B14" s="80"/>
      <c r="C14" s="98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11" sqref="B11"/>
    </sheetView>
  </sheetViews>
  <sheetFormatPr defaultRowHeight="14.4" x14ac:dyDescent="0.3"/>
  <cols>
    <col min="1" max="1" width="26.109375" bestFit="1" customWidth="1"/>
    <col min="2" max="2" width="80.6640625" bestFit="1" customWidth="1"/>
    <col min="3" max="3" width="40.77734375" customWidth="1"/>
  </cols>
  <sheetData>
    <row r="2" spans="1:3" x14ac:dyDescent="0.3">
      <c r="A2" s="118" t="s">
        <v>186</v>
      </c>
      <c r="B2" s="118"/>
      <c r="C2" s="118"/>
    </row>
    <row r="3" spans="1:3" x14ac:dyDescent="0.3">
      <c r="A3" s="72" t="s">
        <v>177</v>
      </c>
      <c r="B3" s="72" t="s">
        <v>175</v>
      </c>
      <c r="C3" s="72" t="s">
        <v>13</v>
      </c>
    </row>
    <row r="4" spans="1:3" x14ac:dyDescent="0.3">
      <c r="A4" s="21" t="s">
        <v>130</v>
      </c>
      <c r="B4" s="21" t="s">
        <v>64</v>
      </c>
      <c r="C4" s="3">
        <v>675.5</v>
      </c>
    </row>
    <row r="5" spans="1:3" x14ac:dyDescent="0.3">
      <c r="A5" s="21" t="s">
        <v>176</v>
      </c>
      <c r="B5" s="21" t="s">
        <v>187</v>
      </c>
      <c r="C5" s="3">
        <v>536.54</v>
      </c>
    </row>
    <row r="6" spans="1:3" x14ac:dyDescent="0.3">
      <c r="B6" s="25" t="s">
        <v>188</v>
      </c>
      <c r="C6" s="71">
        <f>SUM(C4:C5)</f>
        <v>1212.04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A24" sqref="A24"/>
    </sheetView>
  </sheetViews>
  <sheetFormatPr defaultRowHeight="14.4" x14ac:dyDescent="0.3"/>
  <cols>
    <col min="1" max="1" width="108.33203125" bestFit="1" customWidth="1"/>
    <col min="2" max="2" width="10.77734375" bestFit="1" customWidth="1"/>
  </cols>
  <sheetData>
    <row r="2" spans="1:2" x14ac:dyDescent="0.3">
      <c r="A2" s="73" t="s">
        <v>197</v>
      </c>
    </row>
    <row r="3" spans="1:2" x14ac:dyDescent="0.3">
      <c r="A3" s="25" t="s">
        <v>177</v>
      </c>
      <c r="B3" s="25" t="s">
        <v>13</v>
      </c>
    </row>
    <row r="4" spans="1:2" x14ac:dyDescent="0.3">
      <c r="A4" s="21" t="s">
        <v>180</v>
      </c>
      <c r="B4" s="3">
        <v>500</v>
      </c>
    </row>
    <row r="5" spans="1:2" x14ac:dyDescent="0.3">
      <c r="A5" s="21" t="s">
        <v>181</v>
      </c>
      <c r="B5" s="3">
        <v>50</v>
      </c>
    </row>
    <row r="6" spans="1:2" x14ac:dyDescent="0.3">
      <c r="A6" s="21" t="s">
        <v>182</v>
      </c>
      <c r="B6" s="3">
        <v>1000</v>
      </c>
    </row>
    <row r="7" spans="1:2" x14ac:dyDescent="0.3">
      <c r="A7" s="21" t="s">
        <v>183</v>
      </c>
      <c r="B7" s="3">
        <v>50</v>
      </c>
    </row>
    <row r="8" spans="1:2" x14ac:dyDescent="0.3">
      <c r="A8" s="25" t="s">
        <v>179</v>
      </c>
      <c r="B8" s="71">
        <f>SUM(B4:B7)</f>
        <v>1600</v>
      </c>
    </row>
    <row r="11" spans="1:2" x14ac:dyDescent="0.3">
      <c r="A11" s="74" t="s">
        <v>198</v>
      </c>
    </row>
    <row r="12" spans="1:2" x14ac:dyDescent="0.3">
      <c r="A12" s="75" t="s">
        <v>177</v>
      </c>
      <c r="B12" s="25" t="s">
        <v>13</v>
      </c>
    </row>
    <row r="13" spans="1:2" x14ac:dyDescent="0.3">
      <c r="A13" s="21" t="s">
        <v>184</v>
      </c>
      <c r="B13" s="3">
        <v>100</v>
      </c>
    </row>
    <row r="14" spans="1:2" x14ac:dyDescent="0.3">
      <c r="A14" s="21" t="s">
        <v>185</v>
      </c>
      <c r="B14" s="3">
        <v>100</v>
      </c>
    </row>
    <row r="15" spans="1:2" x14ac:dyDescent="0.3">
      <c r="A15" s="25" t="s">
        <v>178</v>
      </c>
      <c r="B15" s="71">
        <f>SUM(B13:B14)</f>
        <v>200</v>
      </c>
    </row>
    <row r="20" spans="1:2" x14ac:dyDescent="0.3">
      <c r="A20" s="25" t="s">
        <v>199</v>
      </c>
      <c r="B20" s="71">
        <f>B8+B15</f>
        <v>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INTRO</vt:lpstr>
      <vt:lpstr>CONTO ECONOMICO</vt:lpstr>
      <vt:lpstr>ENTRATE USCITE (BILANCIO)</vt:lpstr>
      <vt:lpstr>INCASSI IN PIATTAFORMA </vt:lpstr>
      <vt:lpstr>PAGAMENTI IN PIATTAFORMA </vt:lpstr>
      <vt:lpstr>STATO PATRIMONIALE</vt:lpstr>
      <vt:lpstr>RIMBORSI SPESE</vt:lpstr>
      <vt:lpstr>CONTRIBUTI PUBBLICI</vt:lpstr>
      <vt:lpstr>DONAZIONI E EROGAZIONI LIBERALI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2019-06-25T22:20:53Z</cp:lastPrinted>
  <dcterms:created xsi:type="dcterms:W3CDTF">2018-04-10T10:23:42Z</dcterms:created>
  <dcterms:modified xsi:type="dcterms:W3CDTF">2020-10-31T19:15:54Z</dcterms:modified>
</cp:coreProperties>
</file>